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Z:\01防災\01防災担当\05 自主防災組織・補助申請等(防災ﾘｰﾀﾞｰ含)\10 入力シート付Excel様式（交付申請・実績報告）\様式\"/>
    </mc:Choice>
  </mc:AlternateContent>
  <xr:revisionPtr revIDLastSave="0" documentId="13_ncr:1_{867C5820-A128-42D9-B0DB-91C2A6543A83}" xr6:coauthVersionLast="47" xr6:coauthVersionMax="47" xr10:uidLastSave="{00000000-0000-0000-0000-000000000000}"/>
  <workbookProtection workbookAlgorithmName="SHA-512" workbookHashValue="N5mZb5ZDIroQzmEusq7RKwTiW4CqyQZ6YSTD4K8NFFHlsRR4y4TkRVyRMz65KkjP+LwdpnLpMaK4cN6k2++QpQ==" workbookSaltValue="wig0+i+TqS9EBwOMKsryGQ==" workbookSpinCount="100000" lockStructure="1"/>
  <bookViews>
    <workbookView xWindow="-120" yWindow="-120" windowWidth="20730" windowHeight="11760" tabRatio="853" xr2:uid="{B9E94189-C06B-471A-9557-D5BD97AC7916}"/>
  </bookViews>
  <sheets>
    <sheet name="【交付申請】入力" sheetId="7" r:id="rId1"/>
    <sheet name="様式1" sheetId="1" r:id="rId2"/>
    <sheet name="様式2" sheetId="3" r:id="rId3"/>
    <sheet name="様式3" sheetId="4" r:id="rId4"/>
    <sheet name="様式4" sheetId="5" r:id="rId5"/>
    <sheet name="様式5" sheetId="6" r:id="rId6"/>
    <sheet name="様式6" sheetId="9" r:id="rId7"/>
    <sheet name="【実績報告】入力" sheetId="8" r:id="rId8"/>
    <sheet name="様式7" sheetId="10" r:id="rId9"/>
    <sheet name="様式8" sheetId="11" r:id="rId10"/>
    <sheet name="様式9" sheetId="12" r:id="rId11"/>
  </sheets>
  <definedNames>
    <definedName name="_xlnm.Print_Area" localSheetId="0">【交付申請】入力!$A$1:$N$160,【交付申請】入力!$O$93:$V$114</definedName>
    <definedName name="_xlnm.Print_Area" localSheetId="7">【実績報告】入力!$A$1:$L$141</definedName>
    <definedName name="_xlnm.Print_Area" localSheetId="1">様式1!$A$1:$L$43</definedName>
    <definedName name="_xlnm.Print_Area" localSheetId="2">様式2!$A$1:$P$47</definedName>
    <definedName name="_xlnm.Print_Area" localSheetId="3">様式3!$A$1:$P$32</definedName>
    <definedName name="_xlnm.Print_Area" localSheetId="4">様式4!$A$1:$P$30</definedName>
    <definedName name="_xlnm.Print_Area" localSheetId="5">様式5!$A$1:$P$26</definedName>
    <definedName name="_xlnm.Print_Area" localSheetId="6">様式6!$A$1:$R$42</definedName>
    <definedName name="_xlnm.Print_Area" localSheetId="8">様式7!$A$1:$O$43</definedName>
    <definedName name="_xlnm.Print_Area" localSheetId="9">様式8!$A$1:$P$44</definedName>
    <definedName name="_xlnm.Print_Area" localSheetId="10">様式9!$A$1:$P$34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7" i="10" l="1"/>
  <c r="D8" i="8"/>
  <c r="M30" i="12"/>
  <c r="I30" i="12"/>
  <c r="M29" i="12"/>
  <c r="I29" i="12"/>
  <c r="M28" i="12"/>
  <c r="I28" i="12"/>
  <c r="B82" i="8"/>
  <c r="A82" i="8"/>
  <c r="B81" i="8"/>
  <c r="A81" i="8"/>
  <c r="B80" i="8"/>
  <c r="A80" i="8"/>
  <c r="E30" i="12"/>
  <c r="A30" i="12"/>
  <c r="E29" i="12"/>
  <c r="A29" i="12"/>
  <c r="K30" i="4"/>
  <c r="E30" i="4"/>
  <c r="A30" i="4"/>
  <c r="K29" i="4"/>
  <c r="E29" i="4"/>
  <c r="A29" i="4"/>
  <c r="M32" i="12"/>
  <c r="I32" i="12"/>
  <c r="A32" i="12"/>
  <c r="E32" i="12" s="1"/>
  <c r="M31" i="12"/>
  <c r="I31" i="12"/>
  <c r="A31" i="12"/>
  <c r="E31" i="12" s="1"/>
  <c r="E28" i="12"/>
  <c r="A28" i="12"/>
  <c r="M27" i="12"/>
  <c r="I27" i="12"/>
  <c r="E27" i="12"/>
  <c r="A27" i="12"/>
  <c r="M26" i="12"/>
  <c r="I26" i="12"/>
  <c r="E26" i="12"/>
  <c r="A26" i="12"/>
  <c r="M25" i="12"/>
  <c r="I25" i="12"/>
  <c r="E25" i="12"/>
  <c r="A25" i="12"/>
  <c r="M24" i="12"/>
  <c r="I24" i="12"/>
  <c r="E24" i="12"/>
  <c r="A24" i="12"/>
  <c r="M23" i="12"/>
  <c r="I23" i="12"/>
  <c r="E23" i="12"/>
  <c r="A23" i="12"/>
  <c r="I14" i="12"/>
  <c r="I9" i="12"/>
  <c r="L4" i="12"/>
  <c r="A2" i="12"/>
  <c r="O41" i="11"/>
  <c r="N41" i="11"/>
  <c r="K41" i="11"/>
  <c r="H41" i="11"/>
  <c r="E41" i="11"/>
  <c r="B41" i="11"/>
  <c r="O40" i="11"/>
  <c r="N40" i="11"/>
  <c r="K40" i="11"/>
  <c r="H40" i="11"/>
  <c r="E40" i="11"/>
  <c r="B40" i="11"/>
  <c r="O39" i="11"/>
  <c r="N39" i="11"/>
  <c r="K39" i="11"/>
  <c r="H39" i="11"/>
  <c r="E39" i="11"/>
  <c r="B39" i="11"/>
  <c r="O38" i="11"/>
  <c r="N38" i="11"/>
  <c r="K38" i="11"/>
  <c r="H38" i="11"/>
  <c r="E38" i="11"/>
  <c r="B38" i="11"/>
  <c r="O37" i="11"/>
  <c r="N37" i="11"/>
  <c r="K37" i="11"/>
  <c r="H37" i="11"/>
  <c r="E37" i="11"/>
  <c r="B37" i="11"/>
  <c r="O36" i="11"/>
  <c r="N36" i="11"/>
  <c r="K36" i="11"/>
  <c r="H36" i="11"/>
  <c r="E36" i="11"/>
  <c r="B36" i="11"/>
  <c r="O35" i="11"/>
  <c r="N35" i="11"/>
  <c r="K35" i="11"/>
  <c r="H35" i="11"/>
  <c r="E35" i="11"/>
  <c r="B35" i="11"/>
  <c r="O34" i="11"/>
  <c r="N34" i="11"/>
  <c r="K34" i="11"/>
  <c r="H34" i="11"/>
  <c r="E34" i="11"/>
  <c r="B34" i="11"/>
  <c r="O33" i="11"/>
  <c r="N33" i="11"/>
  <c r="K33" i="11"/>
  <c r="H33" i="11"/>
  <c r="E33" i="11"/>
  <c r="B33" i="11"/>
  <c r="O32" i="11"/>
  <c r="N32" i="11"/>
  <c r="K32" i="11"/>
  <c r="H32" i="11"/>
  <c r="E32" i="11"/>
  <c r="B32" i="11"/>
  <c r="O31" i="11"/>
  <c r="N31" i="11"/>
  <c r="K31" i="11"/>
  <c r="H31" i="11"/>
  <c r="E31" i="11"/>
  <c r="B31" i="11"/>
  <c r="O30" i="11"/>
  <c r="N30" i="11"/>
  <c r="K30" i="11"/>
  <c r="H30" i="11"/>
  <c r="E30" i="11"/>
  <c r="B30" i="11"/>
  <c r="O29" i="11"/>
  <c r="N29" i="11"/>
  <c r="K29" i="11"/>
  <c r="H29" i="11"/>
  <c r="E29" i="11"/>
  <c r="B29" i="11"/>
  <c r="O28" i="11"/>
  <c r="N28" i="11"/>
  <c r="K28" i="11"/>
  <c r="H28" i="11"/>
  <c r="E28" i="11"/>
  <c r="B28" i="11"/>
  <c r="O27" i="11"/>
  <c r="N27" i="11"/>
  <c r="K27" i="11"/>
  <c r="H27" i="11"/>
  <c r="E27" i="11"/>
  <c r="B27" i="11"/>
  <c r="O26" i="11"/>
  <c r="N26" i="11"/>
  <c r="K26" i="11"/>
  <c r="H26" i="11"/>
  <c r="E26" i="11"/>
  <c r="B26" i="11"/>
  <c r="O25" i="11"/>
  <c r="N25" i="11"/>
  <c r="K25" i="11"/>
  <c r="H25" i="11"/>
  <c r="E25" i="11"/>
  <c r="B25" i="11"/>
  <c r="O24" i="11"/>
  <c r="N24" i="11"/>
  <c r="K24" i="11"/>
  <c r="H24" i="11"/>
  <c r="E24" i="11"/>
  <c r="B24" i="11"/>
  <c r="O22" i="11"/>
  <c r="N22" i="11"/>
  <c r="K22" i="11"/>
  <c r="H22" i="11"/>
  <c r="E22" i="11"/>
  <c r="B22" i="11"/>
  <c r="O21" i="11"/>
  <c r="N21" i="11"/>
  <c r="K21" i="11"/>
  <c r="H21" i="11"/>
  <c r="E21" i="11"/>
  <c r="B21" i="11"/>
  <c r="O20" i="11"/>
  <c r="N20" i="11"/>
  <c r="K20" i="11"/>
  <c r="H20" i="11"/>
  <c r="E20" i="11"/>
  <c r="B20" i="11"/>
  <c r="O19" i="11"/>
  <c r="N19" i="11"/>
  <c r="K19" i="11"/>
  <c r="H19" i="11"/>
  <c r="E19" i="11"/>
  <c r="B19" i="11"/>
  <c r="O18" i="11"/>
  <c r="N18" i="11"/>
  <c r="K18" i="11"/>
  <c r="H18" i="11"/>
  <c r="E18" i="11"/>
  <c r="B18" i="11"/>
  <c r="O17" i="11"/>
  <c r="N17" i="11"/>
  <c r="K17" i="11"/>
  <c r="H17" i="11"/>
  <c r="E17" i="11"/>
  <c r="B17" i="11"/>
  <c r="O16" i="11"/>
  <c r="N16" i="11"/>
  <c r="K16" i="11"/>
  <c r="H16" i="11"/>
  <c r="E16" i="11"/>
  <c r="B16" i="11"/>
  <c r="O15" i="11"/>
  <c r="N15" i="11"/>
  <c r="K15" i="11"/>
  <c r="H15" i="11"/>
  <c r="E15" i="11"/>
  <c r="B15" i="11"/>
  <c r="O14" i="11"/>
  <c r="N14" i="11"/>
  <c r="K14" i="11"/>
  <c r="H14" i="11"/>
  <c r="E14" i="11"/>
  <c r="B14" i="11"/>
  <c r="O13" i="11"/>
  <c r="N13" i="11"/>
  <c r="K13" i="11"/>
  <c r="H13" i="11"/>
  <c r="E13" i="11"/>
  <c r="B13" i="11"/>
  <c r="O12" i="11"/>
  <c r="N12" i="11"/>
  <c r="K12" i="11"/>
  <c r="H12" i="11"/>
  <c r="E12" i="11"/>
  <c r="B12" i="11"/>
  <c r="O11" i="11"/>
  <c r="N11" i="11"/>
  <c r="K11" i="11"/>
  <c r="H11" i="11"/>
  <c r="E11" i="11"/>
  <c r="B11" i="11"/>
  <c r="O10" i="11"/>
  <c r="N10" i="11"/>
  <c r="K10" i="11"/>
  <c r="H10" i="11"/>
  <c r="E10" i="11"/>
  <c r="B10" i="11"/>
  <c r="G8" i="11"/>
  <c r="A6" i="11"/>
  <c r="P5" i="11"/>
  <c r="A40" i="10"/>
  <c r="A39" i="10"/>
  <c r="G35" i="10"/>
  <c r="E35" i="10"/>
  <c r="G32" i="10"/>
  <c r="A29" i="10"/>
  <c r="A27" i="10"/>
  <c r="G25" i="10"/>
  <c r="A25" i="10"/>
  <c r="A22" i="10"/>
  <c r="A19" i="10"/>
  <c r="K7" i="10"/>
  <c r="K6" i="10"/>
  <c r="K5" i="10"/>
  <c r="K3" i="10"/>
  <c r="B103" i="8"/>
  <c r="H22" i="10" s="1"/>
  <c r="E96" i="8"/>
  <c r="C35" i="10" s="1"/>
  <c r="B95" i="8"/>
  <c r="E87" i="8"/>
  <c r="E98" i="8" s="1"/>
  <c r="E97" i="8" s="1"/>
  <c r="B79" i="8"/>
  <c r="A79" i="8"/>
  <c r="B78" i="8"/>
  <c r="A78" i="8"/>
  <c r="B77" i="8"/>
  <c r="A77" i="8"/>
  <c r="B76" i="8"/>
  <c r="A76" i="8"/>
  <c r="B75" i="8"/>
  <c r="A75" i="8"/>
  <c r="L63" i="8"/>
  <c r="K42" i="9"/>
  <c r="F42" i="9"/>
  <c r="K40" i="9"/>
  <c r="F40" i="9"/>
  <c r="E34" i="9"/>
  <c r="E31" i="9"/>
  <c r="E29" i="9"/>
  <c r="P25" i="9"/>
  <c r="M25" i="9"/>
  <c r="J25" i="9"/>
  <c r="E25" i="9"/>
  <c r="N8" i="9"/>
  <c r="M7" i="9"/>
  <c r="M6" i="9"/>
  <c r="R3" i="9"/>
  <c r="N26" i="6"/>
  <c r="G26" i="6"/>
  <c r="D26" i="6"/>
  <c r="A26" i="6"/>
  <c r="N25" i="6"/>
  <c r="G25" i="6"/>
  <c r="D25" i="6"/>
  <c r="A25" i="6"/>
  <c r="N24" i="6"/>
  <c r="G24" i="6"/>
  <c r="D24" i="6"/>
  <c r="A24" i="6"/>
  <c r="N23" i="6"/>
  <c r="G23" i="6"/>
  <c r="D23" i="6"/>
  <c r="A23" i="6"/>
  <c r="N22" i="6"/>
  <c r="G22" i="6"/>
  <c r="D22" i="6"/>
  <c r="A22" i="6"/>
  <c r="N21" i="6"/>
  <c r="G21" i="6"/>
  <c r="D21" i="6"/>
  <c r="A21" i="6"/>
  <c r="N20" i="6"/>
  <c r="G20" i="6"/>
  <c r="D20" i="6"/>
  <c r="A20" i="6"/>
  <c r="N19" i="6"/>
  <c r="G19" i="6"/>
  <c r="D19" i="6"/>
  <c r="A19" i="6"/>
  <c r="N18" i="6"/>
  <c r="G18" i="6"/>
  <c r="D18" i="6"/>
  <c r="A18" i="6"/>
  <c r="N17" i="6"/>
  <c r="G17" i="6"/>
  <c r="D17" i="6"/>
  <c r="A17" i="6"/>
  <c r="N16" i="6"/>
  <c r="G16" i="6"/>
  <c r="D16" i="6"/>
  <c r="A16" i="6"/>
  <c r="N15" i="6"/>
  <c r="G15" i="6"/>
  <c r="D15" i="6"/>
  <c r="A15" i="6"/>
  <c r="N14" i="6"/>
  <c r="G14" i="6"/>
  <c r="D14" i="6"/>
  <c r="A14" i="6"/>
  <c r="N13" i="6"/>
  <c r="G13" i="6"/>
  <c r="D13" i="6"/>
  <c r="A13" i="6"/>
  <c r="N12" i="6"/>
  <c r="G12" i="6"/>
  <c r="D12" i="6"/>
  <c r="A12" i="6"/>
  <c r="N11" i="6"/>
  <c r="G11" i="6"/>
  <c r="D11" i="6"/>
  <c r="A11" i="6"/>
  <c r="N10" i="6"/>
  <c r="G10" i="6"/>
  <c r="D10" i="6"/>
  <c r="A10" i="6"/>
  <c r="N9" i="6"/>
  <c r="G9" i="6"/>
  <c r="D9" i="6"/>
  <c r="A9" i="6"/>
  <c r="N8" i="6"/>
  <c r="G8" i="6"/>
  <c r="D8" i="6"/>
  <c r="A8" i="6"/>
  <c r="L4" i="6"/>
  <c r="K19" i="5"/>
  <c r="K28" i="4"/>
  <c r="E28" i="4"/>
  <c r="A28" i="4"/>
  <c r="K27" i="4"/>
  <c r="E27" i="4"/>
  <c r="A27" i="4"/>
  <c r="K26" i="4"/>
  <c r="E26" i="4"/>
  <c r="A26" i="4"/>
  <c r="K25" i="4"/>
  <c r="E25" i="4"/>
  <c r="A25" i="4"/>
  <c r="K24" i="4"/>
  <c r="E24" i="4"/>
  <c r="A24" i="4"/>
  <c r="K23" i="4"/>
  <c r="E23" i="4"/>
  <c r="A23" i="4"/>
  <c r="E14" i="4"/>
  <c r="E14" i="12" s="1"/>
  <c r="L4" i="4"/>
  <c r="A2" i="4"/>
  <c r="O45" i="3"/>
  <c r="N45" i="3"/>
  <c r="K45" i="3"/>
  <c r="H45" i="3"/>
  <c r="E45" i="3"/>
  <c r="B45" i="3"/>
  <c r="O44" i="3"/>
  <c r="N44" i="3"/>
  <c r="K44" i="3"/>
  <c r="H44" i="3"/>
  <c r="E44" i="3"/>
  <c r="B44" i="3"/>
  <c r="O43" i="3"/>
  <c r="N43" i="3"/>
  <c r="K43" i="3"/>
  <c r="H43" i="3"/>
  <c r="E43" i="3"/>
  <c r="B43" i="3"/>
  <c r="O42" i="3"/>
  <c r="N42" i="3"/>
  <c r="K42" i="3"/>
  <c r="H42" i="3"/>
  <c r="E42" i="3"/>
  <c r="B42" i="3"/>
  <c r="O41" i="3"/>
  <c r="N41" i="3"/>
  <c r="K41" i="3"/>
  <c r="H41" i="3"/>
  <c r="E41" i="3"/>
  <c r="B41" i="3"/>
  <c r="O40" i="3"/>
  <c r="N40" i="3"/>
  <c r="K40" i="3"/>
  <c r="H40" i="3"/>
  <c r="E40" i="3"/>
  <c r="B40" i="3"/>
  <c r="O39" i="3"/>
  <c r="N39" i="3"/>
  <c r="K39" i="3"/>
  <c r="H39" i="3"/>
  <c r="E39" i="3"/>
  <c r="B39" i="3"/>
  <c r="O38" i="3"/>
  <c r="N38" i="3"/>
  <c r="K38" i="3"/>
  <c r="H38" i="3"/>
  <c r="E38" i="3"/>
  <c r="B38" i="3"/>
  <c r="O37" i="3"/>
  <c r="N37" i="3"/>
  <c r="K37" i="3"/>
  <c r="H37" i="3"/>
  <c r="E37" i="3"/>
  <c r="B37" i="3"/>
  <c r="O36" i="3"/>
  <c r="N36" i="3"/>
  <c r="K36" i="3"/>
  <c r="H36" i="3"/>
  <c r="E36" i="3"/>
  <c r="B36" i="3"/>
  <c r="O35" i="3"/>
  <c r="N35" i="3"/>
  <c r="K35" i="3"/>
  <c r="H35" i="3"/>
  <c r="E35" i="3"/>
  <c r="B35" i="3"/>
  <c r="O34" i="3"/>
  <c r="N34" i="3"/>
  <c r="K34" i="3"/>
  <c r="H34" i="3"/>
  <c r="E34" i="3"/>
  <c r="B34" i="3"/>
  <c r="O33" i="3"/>
  <c r="N33" i="3"/>
  <c r="K33" i="3"/>
  <c r="H33" i="3"/>
  <c r="E33" i="3"/>
  <c r="B33" i="3"/>
  <c r="O32" i="3"/>
  <c r="N32" i="3"/>
  <c r="K32" i="3"/>
  <c r="H32" i="3"/>
  <c r="E32" i="3"/>
  <c r="B32" i="3"/>
  <c r="O31" i="3"/>
  <c r="N31" i="3"/>
  <c r="K31" i="3"/>
  <c r="H31" i="3"/>
  <c r="E31" i="3"/>
  <c r="B31" i="3"/>
  <c r="O30" i="3"/>
  <c r="N30" i="3"/>
  <c r="K30" i="3"/>
  <c r="H30" i="3"/>
  <c r="E30" i="3"/>
  <c r="B30" i="3"/>
  <c r="O29" i="3"/>
  <c r="N29" i="3"/>
  <c r="K29" i="3"/>
  <c r="H29" i="3"/>
  <c r="E29" i="3"/>
  <c r="B29" i="3"/>
  <c r="O28" i="3"/>
  <c r="N28" i="3"/>
  <c r="K28" i="3"/>
  <c r="H28" i="3"/>
  <c r="E28" i="3"/>
  <c r="B28" i="3"/>
  <c r="O26" i="3"/>
  <c r="N26" i="3"/>
  <c r="K26" i="3"/>
  <c r="H26" i="3"/>
  <c r="E26" i="3"/>
  <c r="B26" i="3"/>
  <c r="O25" i="3"/>
  <c r="N25" i="3"/>
  <c r="K25" i="3"/>
  <c r="H25" i="3"/>
  <c r="E25" i="3"/>
  <c r="B25" i="3"/>
  <c r="O24" i="3"/>
  <c r="N24" i="3"/>
  <c r="K24" i="3"/>
  <c r="H24" i="3"/>
  <c r="E24" i="3"/>
  <c r="B24" i="3"/>
  <c r="O23" i="3"/>
  <c r="N23" i="3"/>
  <c r="K23" i="3"/>
  <c r="H23" i="3"/>
  <c r="E23" i="3"/>
  <c r="B23" i="3"/>
  <c r="O22" i="3"/>
  <c r="N22" i="3"/>
  <c r="K22" i="3"/>
  <c r="H22" i="3"/>
  <c r="E22" i="3"/>
  <c r="B22" i="3"/>
  <c r="O21" i="3"/>
  <c r="N21" i="3"/>
  <c r="K21" i="3"/>
  <c r="H21" i="3"/>
  <c r="E21" i="3"/>
  <c r="B21" i="3"/>
  <c r="O20" i="3"/>
  <c r="N20" i="3"/>
  <c r="K20" i="3"/>
  <c r="H20" i="3"/>
  <c r="E20" i="3"/>
  <c r="B20" i="3"/>
  <c r="O19" i="3"/>
  <c r="N19" i="3"/>
  <c r="K19" i="3"/>
  <c r="H19" i="3"/>
  <c r="E19" i="3"/>
  <c r="B19" i="3"/>
  <c r="O18" i="3"/>
  <c r="N18" i="3"/>
  <c r="K18" i="3"/>
  <c r="H18" i="3"/>
  <c r="E18" i="3"/>
  <c r="B18" i="3"/>
  <c r="O17" i="3"/>
  <c r="N17" i="3"/>
  <c r="K17" i="3"/>
  <c r="H17" i="3"/>
  <c r="E17" i="3"/>
  <c r="B17" i="3"/>
  <c r="O16" i="3"/>
  <c r="N16" i="3"/>
  <c r="K16" i="3"/>
  <c r="H16" i="3"/>
  <c r="E16" i="3"/>
  <c r="B16" i="3"/>
  <c r="O15" i="3"/>
  <c r="N15" i="3"/>
  <c r="K15" i="3"/>
  <c r="H15" i="3"/>
  <c r="E15" i="3"/>
  <c r="B15" i="3"/>
  <c r="O14" i="3"/>
  <c r="N14" i="3"/>
  <c r="K14" i="3"/>
  <c r="H14" i="3"/>
  <c r="E14" i="3"/>
  <c r="B14" i="3"/>
  <c r="I12" i="3"/>
  <c r="I11" i="3"/>
  <c r="I10" i="3"/>
  <c r="I9" i="3"/>
  <c r="I8" i="3"/>
  <c r="A6" i="3"/>
  <c r="P4" i="3"/>
  <c r="I41" i="1"/>
  <c r="I38" i="1"/>
  <c r="E38" i="1"/>
  <c r="A35" i="1"/>
  <c r="A30" i="1"/>
  <c r="A27" i="1"/>
  <c r="A24" i="1"/>
  <c r="A21" i="1"/>
  <c r="H8" i="1"/>
  <c r="H7" i="1"/>
  <c r="H6" i="1"/>
  <c r="H3" i="1"/>
  <c r="L146" i="7"/>
  <c r="B106" i="7"/>
  <c r="L69" i="7"/>
  <c r="I79" i="7" s="1"/>
  <c r="L19" i="7"/>
  <c r="M11" i="4" s="1"/>
  <c r="L15" i="7"/>
  <c r="D16" i="5" s="1"/>
  <c r="O12" i="12" s="1"/>
  <c r="I16" i="12" l="1"/>
  <c r="I33" i="12"/>
  <c r="E33" i="12"/>
  <c r="O11" i="12"/>
  <c r="E31" i="4"/>
  <c r="B110" i="7" s="1"/>
  <c r="D10" i="5"/>
  <c r="E73" i="7" s="1"/>
  <c r="K14" i="5"/>
  <c r="L64" i="8"/>
  <c r="I23" i="5"/>
  <c r="D21" i="5" s="1"/>
  <c r="M13" i="4" s="1"/>
  <c r="E75" i="7"/>
  <c r="M12" i="4"/>
  <c r="B65" i="8" l="1"/>
  <c r="C65" i="8" s="1"/>
  <c r="O13" i="12"/>
  <c r="E78" i="7"/>
  <c r="D26" i="5"/>
  <c r="B86" i="7" s="1"/>
  <c r="B94" i="8" s="1"/>
  <c r="E9" i="12" l="1"/>
  <c r="E16" i="12" s="1"/>
  <c r="E9" i="4"/>
  <c r="E16" i="4" s="1"/>
  <c r="B109" i="7" s="1"/>
  <c r="B111" i="7" s="1"/>
  <c r="B112" i="7" s="1"/>
  <c r="B88" i="7"/>
  <c r="B96" i="8" s="1"/>
  <c r="E80" i="7"/>
  <c r="I21" i="9" s="1"/>
  <c r="C38" i="1"/>
  <c r="F24" i="1"/>
  <c r="E32" i="10"/>
  <c r="B102" i="8" l="1"/>
  <c r="B104" i="8" s="1"/>
  <c r="A38" i="1"/>
  <c r="C32" i="10"/>
</calcChain>
</file>

<file path=xl/sharedStrings.xml><?xml version="1.0" encoding="utf-8"?>
<sst xmlns="http://schemas.openxmlformats.org/spreadsheetml/2006/main" count="529" uniqueCount="360">
  <si>
    <t>様式第１号（第３条関係）</t>
    <rPh sb="0" eb="2">
      <t>ヨウシキ</t>
    </rPh>
    <rPh sb="2" eb="3">
      <t>ダイ</t>
    </rPh>
    <rPh sb="4" eb="5">
      <t>ゴウ</t>
    </rPh>
    <rPh sb="6" eb="7">
      <t>ダイ</t>
    </rPh>
    <rPh sb="8" eb="9">
      <t>ジョウ</t>
    </rPh>
    <rPh sb="9" eb="11">
      <t>カンケイ</t>
    </rPh>
    <phoneticPr fontId="3"/>
  </si>
  <si>
    <t>　高　砂　市　長　　様</t>
    <rPh sb="1" eb="2">
      <t>コウ</t>
    </rPh>
    <rPh sb="3" eb="4">
      <t>スナ</t>
    </rPh>
    <rPh sb="5" eb="6">
      <t>シ</t>
    </rPh>
    <rPh sb="7" eb="8">
      <t>チョウ</t>
    </rPh>
    <rPh sb="10" eb="11">
      <t>サマ</t>
    </rPh>
    <phoneticPr fontId="3"/>
  </si>
  <si>
    <t>代表者名</t>
    <rPh sb="0" eb="3">
      <t>ダイヒョウシャ</t>
    </rPh>
    <rPh sb="3" eb="4">
      <t>メイ</t>
    </rPh>
    <phoneticPr fontId="3"/>
  </si>
  <si>
    <t>高砂市自主防災組織事業補助金交付申請書</t>
    <rPh sb="0" eb="3">
      <t>タカサゴシ</t>
    </rPh>
    <rPh sb="3" eb="5">
      <t>ジシュ</t>
    </rPh>
    <rPh sb="5" eb="7">
      <t>ボウサイ</t>
    </rPh>
    <rPh sb="7" eb="9">
      <t>ソシキ</t>
    </rPh>
    <rPh sb="9" eb="11">
      <t>ジギョウ</t>
    </rPh>
    <rPh sb="11" eb="14">
      <t>ホジョキン</t>
    </rPh>
    <rPh sb="14" eb="16">
      <t>コウフ</t>
    </rPh>
    <rPh sb="16" eb="19">
      <t>シンセイショ</t>
    </rPh>
    <phoneticPr fontId="3"/>
  </si>
  <si>
    <t>記</t>
    <rPh sb="0" eb="1">
      <t>キ</t>
    </rPh>
    <phoneticPr fontId="3"/>
  </si>
  <si>
    <t>高砂市自主防災組織事業補助金</t>
    <rPh sb="0" eb="3">
      <t>タカサゴシ</t>
    </rPh>
    <rPh sb="3" eb="5">
      <t>ジシュ</t>
    </rPh>
    <rPh sb="5" eb="7">
      <t>ボウサイ</t>
    </rPh>
    <rPh sb="7" eb="9">
      <t>ソシキ</t>
    </rPh>
    <rPh sb="9" eb="11">
      <t>ジギョウ</t>
    </rPh>
    <rPh sb="11" eb="14">
      <t>ホジョキン</t>
    </rPh>
    <phoneticPr fontId="3"/>
  </si>
  <si>
    <t>金</t>
    <rPh sb="0" eb="1">
      <t>キン</t>
    </rPh>
    <phoneticPr fontId="3"/>
  </si>
  <si>
    <t>円</t>
    <rPh sb="0" eb="1">
      <t>エン</t>
    </rPh>
    <phoneticPr fontId="3"/>
  </si>
  <si>
    <t>自主防災組織の運営及び訓練に要する経費</t>
    <rPh sb="0" eb="2">
      <t>ジシュ</t>
    </rPh>
    <rPh sb="2" eb="4">
      <t>ボウサイ</t>
    </rPh>
    <rPh sb="4" eb="6">
      <t>ソシキ</t>
    </rPh>
    <rPh sb="7" eb="9">
      <t>ウンエイ</t>
    </rPh>
    <rPh sb="9" eb="10">
      <t>オヨ</t>
    </rPh>
    <rPh sb="11" eb="13">
      <t>クンレン</t>
    </rPh>
    <rPh sb="14" eb="15">
      <t>ヨウ</t>
    </rPh>
    <rPh sb="17" eb="19">
      <t>ケイヒ</t>
    </rPh>
    <phoneticPr fontId="3"/>
  </si>
  <si>
    <t>別紙　計画書のとおり</t>
    <rPh sb="0" eb="2">
      <t>ベッシ</t>
    </rPh>
    <rPh sb="3" eb="6">
      <t>ケイカクショ</t>
    </rPh>
    <phoneticPr fontId="3"/>
  </si>
  <si>
    <t>事業費</t>
    <rPh sb="0" eb="3">
      <t>ジギョウヒ</t>
    </rPh>
    <phoneticPr fontId="3"/>
  </si>
  <si>
    <t>財源内訳</t>
    <rPh sb="0" eb="2">
      <t>ザイゲン</t>
    </rPh>
    <rPh sb="2" eb="4">
      <t>ウチワケ</t>
    </rPh>
    <phoneticPr fontId="3"/>
  </si>
  <si>
    <t>備考</t>
    <rPh sb="0" eb="2">
      <t>ビコウ</t>
    </rPh>
    <phoneticPr fontId="3"/>
  </si>
  <si>
    <t>市補助金</t>
    <rPh sb="0" eb="1">
      <t>シ</t>
    </rPh>
    <rPh sb="1" eb="4">
      <t>ホジョキン</t>
    </rPh>
    <phoneticPr fontId="3"/>
  </si>
  <si>
    <t>自治会助成金</t>
    <rPh sb="0" eb="3">
      <t>ジチカイ</t>
    </rPh>
    <rPh sb="3" eb="6">
      <t>ジョセイキン</t>
    </rPh>
    <phoneticPr fontId="3"/>
  </si>
  <si>
    <t>所 在 地</t>
    <rPh sb="0" eb="1">
      <t>ショ</t>
    </rPh>
    <rPh sb="2" eb="3">
      <t>ザイ</t>
    </rPh>
    <rPh sb="4" eb="5">
      <t>チ</t>
    </rPh>
    <phoneticPr fontId="3"/>
  </si>
  <si>
    <t>様式第２号（第６条、第１１条関係）</t>
    <rPh sb="0" eb="2">
      <t>ヨウシキ</t>
    </rPh>
    <rPh sb="2" eb="3">
      <t>ダイ</t>
    </rPh>
    <rPh sb="4" eb="5">
      <t>ゴウ</t>
    </rPh>
    <rPh sb="6" eb="7">
      <t>ダイ</t>
    </rPh>
    <rPh sb="8" eb="9">
      <t>ジョウ</t>
    </rPh>
    <rPh sb="10" eb="11">
      <t>ダイ</t>
    </rPh>
    <rPh sb="13" eb="14">
      <t>ジョウ</t>
    </rPh>
    <rPh sb="14" eb="16">
      <t>カンケイ</t>
    </rPh>
    <phoneticPr fontId="3"/>
  </si>
  <si>
    <t>自主防災組織事業計画書</t>
    <rPh sb="0" eb="2">
      <t>ジシュ</t>
    </rPh>
    <rPh sb="2" eb="4">
      <t>ボウサイ</t>
    </rPh>
    <rPh sb="4" eb="6">
      <t>ソシキ</t>
    </rPh>
    <rPh sb="6" eb="8">
      <t>ジギョウ</t>
    </rPh>
    <rPh sb="8" eb="11">
      <t>ケイカクショ</t>
    </rPh>
    <phoneticPr fontId="3"/>
  </si>
  <si>
    <t>団体の名称</t>
    <rPh sb="0" eb="2">
      <t>ダンタイ</t>
    </rPh>
    <rPh sb="3" eb="5">
      <t>メイショウ</t>
    </rPh>
    <phoneticPr fontId="3"/>
  </si>
  <si>
    <t>自主防災組織の概要</t>
    <rPh sb="0" eb="2">
      <t>ジシュ</t>
    </rPh>
    <rPh sb="2" eb="4">
      <t>ボウサイ</t>
    </rPh>
    <rPh sb="4" eb="6">
      <t>ソシキ</t>
    </rPh>
    <rPh sb="7" eb="9">
      <t>ガイヨウ</t>
    </rPh>
    <phoneticPr fontId="3"/>
  </si>
  <si>
    <t>運営事業計画</t>
    <rPh sb="0" eb="2">
      <t>ウンエイ</t>
    </rPh>
    <rPh sb="2" eb="4">
      <t>ジギョウ</t>
    </rPh>
    <rPh sb="4" eb="6">
      <t>ケイカク</t>
    </rPh>
    <phoneticPr fontId="3"/>
  </si>
  <si>
    <t>活動事業計画</t>
    <rPh sb="0" eb="2">
      <t>カツドウ</t>
    </rPh>
    <rPh sb="2" eb="4">
      <t>ジギョウ</t>
    </rPh>
    <rPh sb="4" eb="6">
      <t>ケイカク</t>
    </rPh>
    <phoneticPr fontId="3"/>
  </si>
  <si>
    <t>実施時期</t>
    <rPh sb="0" eb="2">
      <t>ジッシ</t>
    </rPh>
    <rPh sb="2" eb="4">
      <t>ジキ</t>
    </rPh>
    <phoneticPr fontId="3"/>
  </si>
  <si>
    <t>実施場所</t>
    <rPh sb="0" eb="2">
      <t>ジッシ</t>
    </rPh>
    <rPh sb="2" eb="4">
      <t>バショ</t>
    </rPh>
    <phoneticPr fontId="3"/>
  </si>
  <si>
    <t>参加世帯数</t>
    <rPh sb="0" eb="2">
      <t>サンカ</t>
    </rPh>
    <rPh sb="2" eb="5">
      <t>セタイスウ</t>
    </rPh>
    <phoneticPr fontId="3"/>
  </si>
  <si>
    <t>参加人数</t>
    <rPh sb="0" eb="2">
      <t>サンカ</t>
    </rPh>
    <rPh sb="2" eb="4">
      <t>ニンズウ</t>
    </rPh>
    <phoneticPr fontId="3"/>
  </si>
  <si>
    <t>結成年月日</t>
    <rPh sb="0" eb="2">
      <t>ケッセイ</t>
    </rPh>
    <rPh sb="2" eb="5">
      <t>ネンガッピ</t>
    </rPh>
    <phoneticPr fontId="3"/>
  </si>
  <si>
    <t>構成世帯数</t>
    <rPh sb="0" eb="2">
      <t>コウセイ</t>
    </rPh>
    <rPh sb="2" eb="5">
      <t>セタイスウ</t>
    </rPh>
    <phoneticPr fontId="3"/>
  </si>
  <si>
    <t>事務所の所在地</t>
    <rPh sb="0" eb="2">
      <t>ジム</t>
    </rPh>
    <rPh sb="2" eb="3">
      <t>ショ</t>
    </rPh>
    <rPh sb="4" eb="7">
      <t>ショザイチ</t>
    </rPh>
    <phoneticPr fontId="3"/>
  </si>
  <si>
    <t>資機材保管場所</t>
    <rPh sb="0" eb="3">
      <t>シキザイ</t>
    </rPh>
    <rPh sb="3" eb="5">
      <t>ホカン</t>
    </rPh>
    <rPh sb="5" eb="7">
      <t>バショ</t>
    </rPh>
    <phoneticPr fontId="3"/>
  </si>
  <si>
    <t>様式第３号（第６条関係）</t>
    <rPh sb="0" eb="2">
      <t>ヨウシキ</t>
    </rPh>
    <rPh sb="2" eb="3">
      <t>ダイ</t>
    </rPh>
    <rPh sb="4" eb="5">
      <t>ゴウ</t>
    </rPh>
    <rPh sb="6" eb="7">
      <t>ダイ</t>
    </rPh>
    <rPh sb="8" eb="9">
      <t>ジョウ</t>
    </rPh>
    <rPh sb="9" eb="11">
      <t>カンケイ</t>
    </rPh>
    <phoneticPr fontId="3"/>
  </si>
  <si>
    <t>自主防災組織収支予算書</t>
    <rPh sb="0" eb="2">
      <t>ジシュ</t>
    </rPh>
    <rPh sb="2" eb="4">
      <t>ボウサイ</t>
    </rPh>
    <rPh sb="4" eb="6">
      <t>ソシキ</t>
    </rPh>
    <rPh sb="6" eb="8">
      <t>シュウシ</t>
    </rPh>
    <rPh sb="8" eb="11">
      <t>ヨサンショ</t>
    </rPh>
    <phoneticPr fontId="3"/>
  </si>
  <si>
    <t>組織名</t>
    <rPh sb="0" eb="3">
      <t>ソシキメイ</t>
    </rPh>
    <phoneticPr fontId="3"/>
  </si>
  <si>
    <t>収入の部</t>
    <rPh sb="0" eb="2">
      <t>シュウニュウ</t>
    </rPh>
    <rPh sb="3" eb="4">
      <t>ブ</t>
    </rPh>
    <phoneticPr fontId="3"/>
  </si>
  <si>
    <t>科目</t>
    <rPh sb="0" eb="2">
      <t>カモク</t>
    </rPh>
    <phoneticPr fontId="3"/>
  </si>
  <si>
    <t>摘要</t>
    <rPh sb="0" eb="2">
      <t>テキヨウ</t>
    </rPh>
    <phoneticPr fontId="3"/>
  </si>
  <si>
    <t>　金額（円）</t>
    <rPh sb="1" eb="3">
      <t>キンガク</t>
    </rPh>
    <rPh sb="4" eb="5">
      <t>エン</t>
    </rPh>
    <phoneticPr fontId="3"/>
  </si>
  <si>
    <t>補助金</t>
    <rPh sb="0" eb="3">
      <t>ホジョキン</t>
    </rPh>
    <phoneticPr fontId="3"/>
  </si>
  <si>
    <t>合計</t>
    <rPh sb="0" eb="2">
      <t>ゴウケイ</t>
    </rPh>
    <phoneticPr fontId="3"/>
  </si>
  <si>
    <t>内訳</t>
    <rPh sb="0" eb="2">
      <t>ウチワケ</t>
    </rPh>
    <phoneticPr fontId="3"/>
  </si>
  <si>
    <t>支出の部</t>
    <rPh sb="0" eb="2">
      <t>シシュツ</t>
    </rPh>
    <rPh sb="3" eb="4">
      <t>ブ</t>
    </rPh>
    <phoneticPr fontId="3"/>
  </si>
  <si>
    <t>様式第４号（第６条関係）</t>
    <rPh sb="0" eb="2">
      <t>ヨウシキ</t>
    </rPh>
    <rPh sb="2" eb="3">
      <t>ダイ</t>
    </rPh>
    <rPh sb="4" eb="5">
      <t>ゴウ</t>
    </rPh>
    <rPh sb="6" eb="7">
      <t>ダイ</t>
    </rPh>
    <rPh sb="8" eb="9">
      <t>ジョウ</t>
    </rPh>
    <rPh sb="9" eb="11">
      <t>カンケイ</t>
    </rPh>
    <phoneticPr fontId="3"/>
  </si>
  <si>
    <t>｛100,000円+（</t>
    <rPh sb="8" eb="9">
      <t>エン</t>
    </rPh>
    <phoneticPr fontId="3"/>
  </si>
  <si>
    <t>-50）×500円｝</t>
    <rPh sb="8" eb="9">
      <t>エン</t>
    </rPh>
    <phoneticPr fontId="3"/>
  </si>
  <si>
    <t>世帯構成数</t>
    <phoneticPr fontId="3"/>
  </si>
  <si>
    <t>5,000円+（</t>
    <rPh sb="5" eb="6">
      <t>エン</t>
    </rPh>
    <phoneticPr fontId="3"/>
  </si>
  <si>
    <t>-50）×100円</t>
    <rPh sb="8" eb="9">
      <t>エン</t>
    </rPh>
    <phoneticPr fontId="3"/>
  </si>
  <si>
    <t>×100円</t>
    <rPh sb="4" eb="5">
      <t>エン</t>
    </rPh>
    <phoneticPr fontId="3"/>
  </si>
  <si>
    <t>様式第５号（第６条関係）</t>
    <rPh sb="0" eb="2">
      <t>ヨウシキ</t>
    </rPh>
    <rPh sb="2" eb="3">
      <t>ダイ</t>
    </rPh>
    <rPh sb="4" eb="5">
      <t>ゴウ</t>
    </rPh>
    <rPh sb="6" eb="7">
      <t>ダイ</t>
    </rPh>
    <rPh sb="8" eb="9">
      <t>ジョウ</t>
    </rPh>
    <rPh sb="9" eb="11">
      <t>カンケイ</t>
    </rPh>
    <phoneticPr fontId="3"/>
  </si>
  <si>
    <t>役員名簿</t>
    <rPh sb="0" eb="2">
      <t>ヤクイン</t>
    </rPh>
    <rPh sb="2" eb="4">
      <t>メイボ</t>
    </rPh>
    <phoneticPr fontId="3"/>
  </si>
  <si>
    <t>役職名</t>
    <rPh sb="0" eb="3">
      <t>ヤクショクメイ</t>
    </rPh>
    <phoneticPr fontId="3"/>
  </si>
  <si>
    <t>氏名</t>
    <rPh sb="0" eb="2">
      <t>シメイ</t>
    </rPh>
    <phoneticPr fontId="3"/>
  </si>
  <si>
    <t>住所</t>
    <rPh sb="0" eb="2">
      <t>ジュウショ</t>
    </rPh>
    <phoneticPr fontId="3"/>
  </si>
  <si>
    <t>電話番号</t>
    <rPh sb="0" eb="2">
      <t>デンワ</t>
    </rPh>
    <rPh sb="2" eb="4">
      <t>バンゴウ</t>
    </rPh>
    <phoneticPr fontId="3"/>
  </si>
  <si>
    <t>世帯</t>
    <rPh sb="0" eb="2">
      <t>セタイ</t>
    </rPh>
    <phoneticPr fontId="3"/>
  </si>
  <si>
    <t>組織の所在地</t>
    <rPh sb="0" eb="2">
      <t>ソシキ</t>
    </rPh>
    <rPh sb="3" eb="6">
      <t>ショザイチ</t>
    </rPh>
    <phoneticPr fontId="3"/>
  </si>
  <si>
    <t>代表者</t>
    <rPh sb="0" eb="3">
      <t>ダイヒョウシャ</t>
    </rPh>
    <phoneticPr fontId="3"/>
  </si>
  <si>
    <t>年度</t>
    <rPh sb="0" eb="2">
      <t>ネンド</t>
    </rPh>
    <phoneticPr fontId="3"/>
  </si>
  <si>
    <t>令和</t>
    <rPh sb="0" eb="2">
      <t>レイワ</t>
    </rPh>
    <phoneticPr fontId="3"/>
  </si>
  <si>
    <t>１．年度・提出日を入力してください。</t>
    <rPh sb="2" eb="4">
      <t>ネンド</t>
    </rPh>
    <rPh sb="5" eb="7">
      <t>テイシュツ</t>
    </rPh>
    <rPh sb="7" eb="8">
      <t>ビ</t>
    </rPh>
    <rPh sb="9" eb="11">
      <t>ニュウリョク</t>
    </rPh>
    <phoneticPr fontId="3"/>
  </si>
  <si>
    <t>提出日</t>
    <rPh sb="0" eb="2">
      <t>テイシュツ</t>
    </rPh>
    <rPh sb="2" eb="3">
      <t>ビ</t>
    </rPh>
    <phoneticPr fontId="3"/>
  </si>
  <si>
    <t>月</t>
    <rPh sb="0" eb="1">
      <t>ガツ</t>
    </rPh>
    <phoneticPr fontId="3"/>
  </si>
  <si>
    <t>日</t>
    <rPh sb="0" eb="1">
      <t>ニチ</t>
    </rPh>
    <phoneticPr fontId="3"/>
  </si>
  <si>
    <t>（単位：円）</t>
    <rPh sb="1" eb="3">
      <t>タンイ</t>
    </rPh>
    <rPh sb="4" eb="5">
      <t>エン</t>
    </rPh>
    <phoneticPr fontId="3"/>
  </si>
  <si>
    <t>３．補助金について入力してください。</t>
    <rPh sb="2" eb="5">
      <t>ホジョキン</t>
    </rPh>
    <rPh sb="9" eb="11">
      <t>ニュウリョク</t>
    </rPh>
    <phoneticPr fontId="3"/>
  </si>
  <si>
    <t>２．自主防災組織について入力してください。</t>
    <rPh sb="2" eb="4">
      <t>ジシュ</t>
    </rPh>
    <rPh sb="4" eb="6">
      <t>ボウサイ</t>
    </rPh>
    <rPh sb="6" eb="8">
      <t>ソシキ</t>
    </rPh>
    <rPh sb="12" eb="14">
      <t>ニュウリョク</t>
    </rPh>
    <phoneticPr fontId="3"/>
  </si>
  <si>
    <t>申請する補助金</t>
    <rPh sb="0" eb="2">
      <t>シンセイ</t>
    </rPh>
    <rPh sb="4" eb="7">
      <t>ホジョキン</t>
    </rPh>
    <phoneticPr fontId="3"/>
  </si>
  <si>
    <t>50世帯以下</t>
    <rPh sb="2" eb="4">
      <t>セタイ</t>
    </rPh>
    <rPh sb="4" eb="6">
      <t>イカ</t>
    </rPh>
    <phoneticPr fontId="3"/>
  </si>
  <si>
    <t>４．活動補助金額を積算するため、事業計画について入力してください。</t>
    <rPh sb="2" eb="4">
      <t>カツドウ</t>
    </rPh>
    <rPh sb="4" eb="6">
      <t>ホジョ</t>
    </rPh>
    <rPh sb="6" eb="8">
      <t>キンガク</t>
    </rPh>
    <rPh sb="9" eb="11">
      <t>セキサン</t>
    </rPh>
    <rPh sb="16" eb="18">
      <t>ジギョウ</t>
    </rPh>
    <rPh sb="18" eb="20">
      <t>ケイカク</t>
    </rPh>
    <rPh sb="24" eb="26">
      <t>ニュウリョク</t>
    </rPh>
    <phoneticPr fontId="3"/>
  </si>
  <si>
    <t>①運営事業計画について入力してください。</t>
    <rPh sb="1" eb="3">
      <t>ウンエイ</t>
    </rPh>
    <rPh sb="3" eb="5">
      <t>ジギョウ</t>
    </rPh>
    <rPh sb="5" eb="7">
      <t>ケイカク</t>
    </rPh>
    <rPh sb="11" eb="13">
      <t>ニュウリョク</t>
    </rPh>
    <phoneticPr fontId="3"/>
  </si>
  <si>
    <t>（例）総会</t>
    <rPh sb="1" eb="2">
      <t>レイ</t>
    </rPh>
    <rPh sb="3" eb="5">
      <t>ソウカイ</t>
    </rPh>
    <phoneticPr fontId="3"/>
  </si>
  <si>
    <t>（例）50</t>
    <rPh sb="1" eb="2">
      <t>レイ</t>
    </rPh>
    <phoneticPr fontId="3"/>
  </si>
  <si>
    <t>参加人数（人）</t>
    <rPh sb="0" eb="4">
      <t>サンカニンズウ</t>
    </rPh>
    <rPh sb="5" eb="6">
      <t>ニン</t>
    </rPh>
    <phoneticPr fontId="3"/>
  </si>
  <si>
    <t>（例）月１回</t>
    <rPh sb="1" eb="2">
      <t>レイ</t>
    </rPh>
    <rPh sb="3" eb="4">
      <t>ツキ</t>
    </rPh>
    <rPh sb="5" eb="6">
      <t>カイ</t>
    </rPh>
    <phoneticPr fontId="3"/>
  </si>
  <si>
    <t>（例）○○自治会館</t>
    <rPh sb="1" eb="2">
      <t>レイ</t>
    </rPh>
    <rPh sb="5" eb="7">
      <t>ジチ</t>
    </rPh>
    <rPh sb="7" eb="9">
      <t>カイカン</t>
    </rPh>
    <phoneticPr fontId="3"/>
  </si>
  <si>
    <t>（例）240</t>
    <rPh sb="1" eb="2">
      <t>レイ</t>
    </rPh>
    <phoneticPr fontId="3"/>
  </si>
  <si>
    <t>（例）定例会議　20人×12回</t>
    <rPh sb="1" eb="2">
      <t>レイ</t>
    </rPh>
    <rPh sb="3" eb="5">
      <t>テイレイ</t>
    </rPh>
    <rPh sb="5" eb="7">
      <t>カイギ</t>
    </rPh>
    <rPh sb="10" eb="11">
      <t>ニン</t>
    </rPh>
    <rPh sb="14" eb="15">
      <t>カイ</t>
    </rPh>
    <phoneticPr fontId="3"/>
  </si>
  <si>
    <t>②活動事業計画について入力してください。</t>
    <rPh sb="1" eb="3">
      <t>カツドウ</t>
    </rPh>
    <rPh sb="3" eb="5">
      <t>ジギョウ</t>
    </rPh>
    <rPh sb="5" eb="7">
      <t>ケイカク</t>
    </rPh>
    <rPh sb="11" eb="13">
      <t>ニュウリョク</t>
    </rPh>
    <phoneticPr fontId="3"/>
  </si>
  <si>
    <t>訓練・学習・啓発等活動の内容</t>
    <rPh sb="0" eb="2">
      <t>クンレン</t>
    </rPh>
    <rPh sb="3" eb="5">
      <t>ガクシュウ</t>
    </rPh>
    <rPh sb="6" eb="8">
      <t>ケイハツ</t>
    </rPh>
    <rPh sb="8" eb="9">
      <t>トウ</t>
    </rPh>
    <rPh sb="9" eb="11">
      <t>カツドウ</t>
    </rPh>
    <rPh sb="12" eb="14">
      <t>ナイヨウ</t>
    </rPh>
    <phoneticPr fontId="3"/>
  </si>
  <si>
    <t>（例）避難訓練</t>
    <rPh sb="1" eb="2">
      <t>レイ</t>
    </rPh>
    <rPh sb="3" eb="5">
      <t>ヒナン</t>
    </rPh>
    <rPh sb="5" eb="7">
      <t>クンレン</t>
    </rPh>
    <phoneticPr fontId="3"/>
  </si>
  <si>
    <t>（例）5月</t>
    <rPh sb="1" eb="2">
      <t>レイ</t>
    </rPh>
    <rPh sb="4" eb="5">
      <t>ガツ</t>
    </rPh>
    <phoneticPr fontId="3"/>
  </si>
  <si>
    <t>（例）６月、１２月</t>
    <rPh sb="1" eb="2">
      <t>レイ</t>
    </rPh>
    <rPh sb="4" eb="5">
      <t>ガツ</t>
    </rPh>
    <rPh sb="8" eb="9">
      <t>ガツ</t>
    </rPh>
    <phoneticPr fontId="3"/>
  </si>
  <si>
    <t>（例）資機材点検</t>
    <rPh sb="1" eb="2">
      <t>レイ</t>
    </rPh>
    <rPh sb="3" eb="6">
      <t>シキザイ</t>
    </rPh>
    <rPh sb="6" eb="8">
      <t>テンケン</t>
    </rPh>
    <phoneticPr fontId="3"/>
  </si>
  <si>
    <t>（例）9月１日</t>
    <rPh sb="1" eb="2">
      <t>レイ</t>
    </rPh>
    <rPh sb="4" eb="5">
      <t>ガツ</t>
    </rPh>
    <rPh sb="6" eb="7">
      <t>ニチ</t>
    </rPh>
    <phoneticPr fontId="3"/>
  </si>
  <si>
    <t>（例）○○公園</t>
    <rPh sb="1" eb="2">
      <t>レイ</t>
    </rPh>
    <rPh sb="5" eb="7">
      <t>コウエン</t>
    </rPh>
    <phoneticPr fontId="3"/>
  </si>
  <si>
    <t>（例）防災倉庫</t>
    <rPh sb="1" eb="2">
      <t>レイ</t>
    </rPh>
    <rPh sb="3" eb="5">
      <t>ボウサイ</t>
    </rPh>
    <rPh sb="5" eb="7">
      <t>ソウコ</t>
    </rPh>
    <phoneticPr fontId="3"/>
  </si>
  <si>
    <t>（例）100</t>
    <rPh sb="1" eb="2">
      <t>レイ</t>
    </rPh>
    <phoneticPr fontId="3"/>
  </si>
  <si>
    <t>参加世帯数（世帯）</t>
    <rPh sb="0" eb="2">
      <t>サンカ</t>
    </rPh>
    <rPh sb="2" eb="5">
      <t>セタイスウ</t>
    </rPh>
    <rPh sb="6" eb="8">
      <t>セタイ</t>
    </rPh>
    <phoneticPr fontId="3"/>
  </si>
  <si>
    <t>参加世帯数合計</t>
    <rPh sb="0" eb="2">
      <t>サンカ</t>
    </rPh>
    <rPh sb="2" eb="5">
      <t>セタイスウ</t>
    </rPh>
    <rPh sb="5" eb="7">
      <t>ゴウケイ</t>
    </rPh>
    <phoneticPr fontId="3"/>
  </si>
  <si>
    <t>会議等の内容</t>
    <rPh sb="0" eb="2">
      <t>カイギ</t>
    </rPh>
    <rPh sb="2" eb="3">
      <t>トウ</t>
    </rPh>
    <rPh sb="4" eb="6">
      <t>ナイヨウ</t>
    </rPh>
    <phoneticPr fontId="3"/>
  </si>
  <si>
    <t>※注１　運営事業計画は、自主防災組織の運営に関する会議（総会など）の計画を入力してください。</t>
    <rPh sb="1" eb="2">
      <t>チュウ</t>
    </rPh>
    <rPh sb="4" eb="6">
      <t>ウンエイ</t>
    </rPh>
    <rPh sb="6" eb="8">
      <t>ジギョウ</t>
    </rPh>
    <rPh sb="8" eb="10">
      <t>ケイカク</t>
    </rPh>
    <rPh sb="12" eb="14">
      <t>ジシュ</t>
    </rPh>
    <rPh sb="14" eb="16">
      <t>ボウサイ</t>
    </rPh>
    <rPh sb="16" eb="18">
      <t>ソシキ</t>
    </rPh>
    <rPh sb="19" eb="21">
      <t>ウンエイ</t>
    </rPh>
    <rPh sb="22" eb="23">
      <t>カン</t>
    </rPh>
    <rPh sb="25" eb="27">
      <t>カイギ</t>
    </rPh>
    <rPh sb="28" eb="30">
      <t>ソウカイ</t>
    </rPh>
    <rPh sb="34" eb="36">
      <t>ケイカク</t>
    </rPh>
    <rPh sb="37" eb="39">
      <t>ニュウリョク</t>
    </rPh>
    <phoneticPr fontId="3"/>
  </si>
  <si>
    <t>年度</t>
    <rPh sb="0" eb="1">
      <t>ネン</t>
    </rPh>
    <rPh sb="1" eb="2">
      <t>ド</t>
    </rPh>
    <phoneticPr fontId="3"/>
  </si>
  <si>
    <t>５．今年度の収支予算について入力してください。</t>
    <rPh sb="2" eb="5">
      <t>コンネンド</t>
    </rPh>
    <rPh sb="6" eb="8">
      <t>シュウシ</t>
    </rPh>
    <rPh sb="8" eb="10">
      <t>ヨサン</t>
    </rPh>
    <rPh sb="14" eb="16">
      <t>ニュウリョク</t>
    </rPh>
    <phoneticPr fontId="3"/>
  </si>
  <si>
    <t>◆収入の部</t>
    <rPh sb="1" eb="3">
      <t>シュウニュウ</t>
    </rPh>
    <rPh sb="4" eb="5">
      <t>ブ</t>
    </rPh>
    <phoneticPr fontId="3"/>
  </si>
  <si>
    <t>収入合計</t>
    <rPh sb="0" eb="2">
      <t>シュウニュウ</t>
    </rPh>
    <rPh sb="2" eb="4">
      <t>ゴウケイ</t>
    </rPh>
    <phoneticPr fontId="3"/>
  </si>
  <si>
    <t>補助金額</t>
    <rPh sb="0" eb="2">
      <t>ホジョ</t>
    </rPh>
    <rPh sb="2" eb="4">
      <t>キンガク</t>
    </rPh>
    <phoneticPr fontId="3"/>
  </si>
  <si>
    <t>補助金額</t>
    <rPh sb="0" eb="3">
      <t>ホジョキン</t>
    </rPh>
    <rPh sb="3" eb="4">
      <t>ガク</t>
    </rPh>
    <phoneticPr fontId="3"/>
  </si>
  <si>
    <t>◆支出の部</t>
    <rPh sb="1" eb="3">
      <t>シシュツ</t>
    </rPh>
    <rPh sb="4" eb="5">
      <t>ブ</t>
    </rPh>
    <phoneticPr fontId="3"/>
  </si>
  <si>
    <t>金額（円）</t>
    <rPh sb="0" eb="2">
      <t>キンガク</t>
    </rPh>
    <rPh sb="3" eb="4">
      <t>エン</t>
    </rPh>
    <phoneticPr fontId="3"/>
  </si>
  <si>
    <t>（例）備品購入費</t>
    <rPh sb="1" eb="2">
      <t>レイ</t>
    </rPh>
    <rPh sb="3" eb="5">
      <t>ビヒン</t>
    </rPh>
    <rPh sb="5" eb="7">
      <t>コウニュウ</t>
    </rPh>
    <rPh sb="7" eb="8">
      <t>ヒ</t>
    </rPh>
    <phoneticPr fontId="3"/>
  </si>
  <si>
    <t>（例）　　　20,000</t>
    <rPh sb="1" eb="2">
      <t>レイ</t>
    </rPh>
    <phoneticPr fontId="3"/>
  </si>
  <si>
    <t>（例）ヘルメット、モバイルバッテリー、投光器</t>
    <rPh sb="1" eb="2">
      <t>レイ</t>
    </rPh>
    <rPh sb="19" eb="22">
      <t>トウコウキ</t>
    </rPh>
    <phoneticPr fontId="3"/>
  </si>
  <si>
    <t>（例）印刷製本費</t>
    <rPh sb="1" eb="2">
      <t>レイ</t>
    </rPh>
    <rPh sb="3" eb="5">
      <t>インサツ</t>
    </rPh>
    <rPh sb="5" eb="7">
      <t>セイホン</t>
    </rPh>
    <rPh sb="7" eb="8">
      <t>ヒ</t>
    </rPh>
    <phoneticPr fontId="3"/>
  </si>
  <si>
    <t>（例）コピー代＠10円×2,000枚</t>
    <rPh sb="1" eb="2">
      <t>レイ</t>
    </rPh>
    <rPh sb="6" eb="7">
      <t>ダイ</t>
    </rPh>
    <rPh sb="10" eb="11">
      <t>エン</t>
    </rPh>
    <rPh sb="17" eb="18">
      <t>マイ</t>
    </rPh>
    <phoneticPr fontId="3"/>
  </si>
  <si>
    <t>◆参考</t>
    <phoneticPr fontId="3"/>
  </si>
  <si>
    <t>高砂市自主防災組織補助金交付要綱　別表第１</t>
    <rPh sb="17" eb="18">
      <t>ベツ</t>
    </rPh>
    <rPh sb="18" eb="19">
      <t>ヒョウ</t>
    </rPh>
    <rPh sb="19" eb="20">
      <t>ダイ</t>
    </rPh>
    <phoneticPr fontId="3"/>
  </si>
  <si>
    <t>※注２　補助金の対象となる防災用品等は右表のとおりです。</t>
    <rPh sb="1" eb="2">
      <t>チュウ</t>
    </rPh>
    <rPh sb="4" eb="7">
      <t>ホジョキン</t>
    </rPh>
    <rPh sb="8" eb="10">
      <t>タイショウ</t>
    </rPh>
    <rPh sb="13" eb="15">
      <t>ボウサイ</t>
    </rPh>
    <rPh sb="15" eb="17">
      <t>ヨウヒン</t>
    </rPh>
    <rPh sb="17" eb="18">
      <t>トウ</t>
    </rPh>
    <rPh sb="19" eb="20">
      <t>ミギ</t>
    </rPh>
    <rPh sb="20" eb="21">
      <t>ヒョウ</t>
    </rPh>
    <phoneticPr fontId="3"/>
  </si>
  <si>
    <t>　　　　対象となるか判断に迷うものは、危機管理室にお問い合わせください。TEL：079-443-9008</t>
    <rPh sb="4" eb="6">
      <t>タイショウ</t>
    </rPh>
    <rPh sb="10" eb="12">
      <t>ハンダン</t>
    </rPh>
    <rPh sb="13" eb="14">
      <t>マヨ</t>
    </rPh>
    <rPh sb="19" eb="21">
      <t>キキ</t>
    </rPh>
    <rPh sb="21" eb="23">
      <t>カンリ</t>
    </rPh>
    <rPh sb="23" eb="24">
      <t>シツ</t>
    </rPh>
    <rPh sb="26" eb="27">
      <t>ト</t>
    </rPh>
    <rPh sb="28" eb="29">
      <t>ア</t>
    </rPh>
    <phoneticPr fontId="3"/>
  </si>
  <si>
    <t>白色のセルに必要事項を入力してください。</t>
    <rPh sb="0" eb="2">
      <t>シロイロ</t>
    </rPh>
    <rPh sb="6" eb="8">
      <t>ヒツヨウ</t>
    </rPh>
    <rPh sb="8" eb="10">
      <t>ジコウ</t>
    </rPh>
    <rPh sb="11" eb="13">
      <t>ニュウリョク</t>
    </rPh>
    <phoneticPr fontId="3"/>
  </si>
  <si>
    <t>情報伝達用具</t>
  </si>
  <si>
    <t>消火用具</t>
  </si>
  <si>
    <t>救護用具</t>
  </si>
  <si>
    <t>避難用具</t>
  </si>
  <si>
    <t>給食給水用具</t>
  </si>
  <si>
    <t>その他</t>
  </si>
  <si>
    <t>　　　　摘要欄への入力の際は、右表を参考に、できるだけ詳しく入力してください。</t>
    <rPh sb="6" eb="7">
      <t>ラン</t>
    </rPh>
    <rPh sb="9" eb="11">
      <t>ニュウリョク</t>
    </rPh>
    <rPh sb="12" eb="13">
      <t>サイ</t>
    </rPh>
    <rPh sb="15" eb="16">
      <t>ミギ</t>
    </rPh>
    <rPh sb="16" eb="17">
      <t>ヒョウ</t>
    </rPh>
    <rPh sb="18" eb="20">
      <t>サンコウ</t>
    </rPh>
    <phoneticPr fontId="3"/>
  </si>
  <si>
    <t>★収支額チェック</t>
    <rPh sb="1" eb="3">
      <t>シュウシ</t>
    </rPh>
    <rPh sb="3" eb="4">
      <t>ガク</t>
    </rPh>
    <phoneticPr fontId="3"/>
  </si>
  <si>
    <t>判定</t>
    <rPh sb="0" eb="2">
      <t>ハンテイ</t>
    </rPh>
    <phoneticPr fontId="3"/>
  </si>
  <si>
    <t>支出合計</t>
    <rPh sb="0" eb="2">
      <t>シシュツ</t>
    </rPh>
    <rPh sb="2" eb="4">
      <t>ゴウケイ</t>
    </rPh>
    <phoneticPr fontId="3"/>
  </si>
  <si>
    <t>６．自主防災組織の役員名簿について入力してください。</t>
    <rPh sb="2" eb="4">
      <t>ジシュ</t>
    </rPh>
    <rPh sb="4" eb="6">
      <t>ボウサイ</t>
    </rPh>
    <rPh sb="6" eb="8">
      <t>ソシキ</t>
    </rPh>
    <rPh sb="9" eb="11">
      <t>ヤクイン</t>
    </rPh>
    <rPh sb="11" eb="13">
      <t>メイボ</t>
    </rPh>
    <rPh sb="17" eb="19">
      <t>ニュウリョク</t>
    </rPh>
    <phoneticPr fontId="3"/>
  </si>
  <si>
    <t>※注１　作成済みの名簿があれば、そちらの名簿を提出していただいても差し支えありません。</t>
    <rPh sb="1" eb="2">
      <t>チュウ</t>
    </rPh>
    <rPh sb="4" eb="6">
      <t>サクセイ</t>
    </rPh>
    <rPh sb="6" eb="7">
      <t>ズ</t>
    </rPh>
    <rPh sb="9" eb="11">
      <t>メイボ</t>
    </rPh>
    <rPh sb="20" eb="22">
      <t>メイボ</t>
    </rPh>
    <rPh sb="23" eb="25">
      <t>テイシュツ</t>
    </rPh>
    <rPh sb="33" eb="34">
      <t>サ</t>
    </rPh>
    <rPh sb="35" eb="36">
      <t>ツカ</t>
    </rPh>
    <phoneticPr fontId="3"/>
  </si>
  <si>
    <t>電話番号</t>
    <rPh sb="0" eb="4">
      <t>デンワバンゴウ</t>
    </rPh>
    <phoneticPr fontId="3"/>
  </si>
  <si>
    <t>（例）会長</t>
    <rPh sb="1" eb="2">
      <t>レイ</t>
    </rPh>
    <rPh sb="3" eb="5">
      <t>カイチョウ</t>
    </rPh>
    <phoneticPr fontId="3"/>
  </si>
  <si>
    <t>（例）高砂市荒井町千鳥1丁目1番1号</t>
    <rPh sb="1" eb="2">
      <t>レイ</t>
    </rPh>
    <rPh sb="3" eb="6">
      <t>タカサゴシ</t>
    </rPh>
    <rPh sb="6" eb="9">
      <t>アライチョウ</t>
    </rPh>
    <rPh sb="9" eb="11">
      <t>チドリ</t>
    </rPh>
    <rPh sb="12" eb="14">
      <t>チョウメ</t>
    </rPh>
    <rPh sb="15" eb="16">
      <t>バン</t>
    </rPh>
    <rPh sb="17" eb="18">
      <t>ゴウ</t>
    </rPh>
    <phoneticPr fontId="3"/>
  </si>
  <si>
    <t>（例）079-XXX-XXXX</t>
    <rPh sb="1" eb="2">
      <t>レイ</t>
    </rPh>
    <phoneticPr fontId="3"/>
  </si>
  <si>
    <t>tact1480@city.takasago.lg.jp</t>
    <phoneticPr fontId="3"/>
  </si>
  <si>
    <t>★入力は以上です。申請書は、次のいずれかにより提出してください。★</t>
    <rPh sb="1" eb="3">
      <t>ニュウリョク</t>
    </rPh>
    <rPh sb="4" eb="6">
      <t>イジョウ</t>
    </rPh>
    <rPh sb="9" eb="12">
      <t>シンセイショ</t>
    </rPh>
    <rPh sb="14" eb="15">
      <t>ツギ</t>
    </rPh>
    <rPh sb="23" eb="25">
      <t>テイシュツ</t>
    </rPh>
    <phoneticPr fontId="3"/>
  </si>
  <si>
    <t>提出方法</t>
    <rPh sb="0" eb="2">
      <t>テイシュツ</t>
    </rPh>
    <rPh sb="2" eb="4">
      <t>ホウホウ</t>
    </rPh>
    <phoneticPr fontId="3"/>
  </si>
  <si>
    <t>提出先</t>
    <rPh sb="0" eb="2">
      <t>テイシュツ</t>
    </rPh>
    <rPh sb="2" eb="3">
      <t>サキ</t>
    </rPh>
    <phoneticPr fontId="3"/>
  </si>
  <si>
    <t>積算方法</t>
    <rPh sb="0" eb="2">
      <t>セキサン</t>
    </rPh>
    <rPh sb="2" eb="4">
      <t>ホウホウ</t>
    </rPh>
    <phoneticPr fontId="3"/>
  </si>
  <si>
    <t>100,000円 + （構成世帯数 - 50） × 500円</t>
    <rPh sb="7" eb="8">
      <t>エン</t>
    </rPh>
    <rPh sb="12" eb="14">
      <t>コウセイ</t>
    </rPh>
    <rPh sb="14" eb="17">
      <t>セタイスウ</t>
    </rPh>
    <rPh sb="29" eb="30">
      <t>エン</t>
    </rPh>
    <phoneticPr fontId="3"/>
  </si>
  <si>
    <t>※　50世帯以下の場合は、100,000円</t>
    <rPh sb="9" eb="11">
      <t>バアイ</t>
    </rPh>
    <phoneticPr fontId="3"/>
  </si>
  <si>
    <t>世帯 × 100円</t>
    <rPh sb="0" eb="2">
      <t>セタイ</t>
    </rPh>
    <rPh sb="8" eb="9">
      <t>エン</t>
    </rPh>
    <phoneticPr fontId="3"/>
  </si>
  <si>
    <t>5,000円</t>
    <phoneticPr fontId="3"/>
  </si>
  <si>
    <t>51世帯以上　500世帯未満</t>
    <rPh sb="2" eb="4">
      <t>セタイ</t>
    </rPh>
    <rPh sb="4" eb="6">
      <t>イジョウ</t>
    </rPh>
    <rPh sb="10" eb="12">
      <t>セタイ</t>
    </rPh>
    <rPh sb="12" eb="14">
      <t>ミマン</t>
    </rPh>
    <phoneticPr fontId="3"/>
  </si>
  <si>
    <t>500世帯以上</t>
    <rPh sb="3" eb="5">
      <t>セタイ</t>
    </rPh>
    <rPh sb="5" eb="7">
      <t>イジョウ</t>
    </rPh>
    <phoneticPr fontId="3"/>
  </si>
  <si>
    <t>50,000円</t>
    <rPh sb="6" eb="7">
      <t>エン</t>
    </rPh>
    <phoneticPr fontId="3"/>
  </si>
  <si>
    <t>構成世帯数 × 100円</t>
    <rPh sb="0" eb="2">
      <t>コウセイ</t>
    </rPh>
    <rPh sb="2" eb="5">
      <t>セタイスウ</t>
    </rPh>
    <rPh sb="11" eb="12">
      <t>エン</t>
    </rPh>
    <phoneticPr fontId="3"/>
  </si>
  <si>
    <t>区　　　　分</t>
  </si>
  <si>
    <t>内　　　容</t>
  </si>
  <si>
    <t>情報収集・伝達訓練</t>
  </si>
  <si>
    <t>避難訓練</t>
  </si>
  <si>
    <t>救出・救護訓練</t>
  </si>
  <si>
    <t>資機材組立訓練</t>
  </si>
  <si>
    <t>炊き出し訓練</t>
  </si>
  <si>
    <t>その他訓練・研修</t>
  </si>
  <si>
    <t>救出・障害物除去用具</t>
  </si>
  <si>
    <t>バール、ジャッキ、丸太、折り畳みはしご、のこぎり、チェーンソー、替刃、おの、スコップ、つるはし、なた、ペンチ、鉄線ハサミ、大ハンマー、片手ハンマー、金づち、一輪車、リヤカー、ロープ、ゴムボート</t>
  </si>
  <si>
    <t>電池メガホン、ラジオ、無線機（電波利用料を含む。）</t>
  </si>
  <si>
    <t>消火器（詰め替えを含む。）、バケツ、可搬ポンプ、砂袋</t>
  </si>
  <si>
    <t>折り畳み担架、救急セット、テント、救護用シート、マット、毛布、車椅子、椅子、簡易ベッド</t>
  </si>
  <si>
    <t>懐中電灯、避難誘導灯、警笛、標識旗、腕章</t>
  </si>
  <si>
    <t>釜、鍋、やかん、受水槽、ろ水器、燃料（薪、炭、石油等）、カセットコンロ、ガスボンベ、備蓄食料、備蓄用ミルク、哺乳瓶、紙皿、紙コップ、割り箸、ラップ、アルミホイル</t>
  </si>
  <si>
    <t>その他の用具</t>
  </si>
  <si>
    <t>ブルーシート、簡易トイレ、簡易トイレ取替用附属品、簡易間仕切り、簡易敷物、発電機、燃料タンク、投光器、ポータブル電源、コードリール、石油ストーブ、カセットガスストーブ、雨かっぱ、ヘルメット、手袋、電池、防護服、マスク、消毒液</t>
  </si>
  <si>
    <t>市長が必要と認めるもの</t>
  </si>
  <si>
    <t>訓練及び研修に
要する経費</t>
    <phoneticPr fontId="3"/>
  </si>
  <si>
    <t>上記用具を収納するための簡易な倉庫</t>
    <phoneticPr fontId="3"/>
  </si>
  <si>
    <t>防災資機材の整備に要する経費</t>
    <phoneticPr fontId="3"/>
  </si>
  <si>
    <t>※　消火栓格納箱、消防用ホース、筒先、消火栓開閉鍵は、本補助金の対象外です。</t>
    <rPh sb="27" eb="28">
      <t>ホン</t>
    </rPh>
    <rPh sb="28" eb="30">
      <t>ホジョ</t>
    </rPh>
    <rPh sb="30" eb="31">
      <t>キン</t>
    </rPh>
    <rPh sb="32" eb="35">
      <t>タイショウガイ</t>
    </rPh>
    <phoneticPr fontId="3"/>
  </si>
  <si>
    <t>窓口に持参</t>
    <rPh sb="0" eb="2">
      <t>マドグチ</t>
    </rPh>
    <rPh sb="3" eb="5">
      <t>ジサン</t>
    </rPh>
    <phoneticPr fontId="3"/>
  </si>
  <si>
    <t>項目</t>
    <rPh sb="0" eb="2">
      <t>コウモク</t>
    </rPh>
    <phoneticPr fontId="3"/>
  </si>
  <si>
    <t>積算</t>
    <rPh sb="0" eb="2">
      <t>セキサン</t>
    </rPh>
    <phoneticPr fontId="3"/>
  </si>
  <si>
    <t>様式第６号（第８条関係）</t>
    <rPh sb="0" eb="2">
      <t>ヨウシキ</t>
    </rPh>
    <rPh sb="2" eb="3">
      <t>ダイ</t>
    </rPh>
    <rPh sb="4" eb="5">
      <t>ゴウ</t>
    </rPh>
    <rPh sb="6" eb="7">
      <t>ダイ</t>
    </rPh>
    <rPh sb="8" eb="9">
      <t>ジョウ</t>
    </rPh>
    <rPh sb="9" eb="11">
      <t>カンケイ</t>
    </rPh>
    <phoneticPr fontId="3"/>
  </si>
  <si>
    <t>組 織 名</t>
    <rPh sb="0" eb="1">
      <t>グミ</t>
    </rPh>
    <rPh sb="2" eb="3">
      <t>オリ</t>
    </rPh>
    <rPh sb="4" eb="5">
      <t>ナ</t>
    </rPh>
    <phoneticPr fontId="3"/>
  </si>
  <si>
    <t>高砂市自主防災組織事業補助金請求書</t>
    <rPh sb="0" eb="3">
      <t>タカサゴシ</t>
    </rPh>
    <rPh sb="3" eb="5">
      <t>ジシュ</t>
    </rPh>
    <rPh sb="5" eb="7">
      <t>ボウサイ</t>
    </rPh>
    <rPh sb="7" eb="9">
      <t>ソシキ</t>
    </rPh>
    <rPh sb="9" eb="11">
      <t>ジギョウ</t>
    </rPh>
    <rPh sb="11" eb="14">
      <t>ホジョキン</t>
    </rPh>
    <rPh sb="14" eb="17">
      <t>セイキュウショ</t>
    </rPh>
    <phoneticPr fontId="3"/>
  </si>
  <si>
    <t>　下記のとおり、高砂市自主防災組織補助金の交付を請求いたします。</t>
    <rPh sb="1" eb="3">
      <t>カキ</t>
    </rPh>
    <rPh sb="8" eb="11">
      <t>タカサゴシ</t>
    </rPh>
    <rPh sb="11" eb="13">
      <t>ジシュ</t>
    </rPh>
    <rPh sb="13" eb="15">
      <t>ボウサイ</t>
    </rPh>
    <rPh sb="15" eb="17">
      <t>ソシキ</t>
    </rPh>
    <rPh sb="17" eb="20">
      <t>ホジョキン</t>
    </rPh>
    <rPh sb="21" eb="23">
      <t>コウフ</t>
    </rPh>
    <rPh sb="24" eb="26">
      <t>セイキュウ</t>
    </rPh>
    <phoneticPr fontId="3"/>
  </si>
  <si>
    <t>１　請　　求　　額</t>
    <rPh sb="2" eb="3">
      <t>ショウ</t>
    </rPh>
    <rPh sb="5" eb="6">
      <t>モトム</t>
    </rPh>
    <rPh sb="8" eb="9">
      <t>ガク</t>
    </rPh>
    <phoneticPr fontId="3"/>
  </si>
  <si>
    <t>２　補助金の振込先</t>
    <rPh sb="2" eb="5">
      <t>ホジョキン</t>
    </rPh>
    <rPh sb="6" eb="9">
      <t>フリコミサキ</t>
    </rPh>
    <phoneticPr fontId="3"/>
  </si>
  <si>
    <t>金融機関名</t>
    <rPh sb="0" eb="2">
      <t>キンユウ</t>
    </rPh>
    <rPh sb="2" eb="4">
      <t>キカン</t>
    </rPh>
    <rPh sb="4" eb="5">
      <t>メイ</t>
    </rPh>
    <phoneticPr fontId="3"/>
  </si>
  <si>
    <t>フリガナ</t>
    <phoneticPr fontId="3"/>
  </si>
  <si>
    <t>口座名義人</t>
    <rPh sb="0" eb="2">
      <t>コウザ</t>
    </rPh>
    <rPh sb="2" eb="4">
      <t>メイギ</t>
    </rPh>
    <rPh sb="4" eb="5">
      <t>ニン</t>
    </rPh>
    <phoneticPr fontId="3"/>
  </si>
  <si>
    <t>口座番号</t>
    <rPh sb="0" eb="2">
      <t>コウザ</t>
    </rPh>
    <rPh sb="2" eb="4">
      <t>バンゴウ</t>
    </rPh>
    <phoneticPr fontId="3"/>
  </si>
  <si>
    <t>預金種別</t>
    <rPh sb="0" eb="2">
      <t>ヨキン</t>
    </rPh>
    <rPh sb="2" eb="4">
      <t>シュベツ</t>
    </rPh>
    <phoneticPr fontId="3"/>
  </si>
  <si>
    <t>金融機関名</t>
    <rPh sb="0" eb="4">
      <t>キンユウキカン</t>
    </rPh>
    <rPh sb="4" eb="5">
      <t>メイ</t>
    </rPh>
    <phoneticPr fontId="3"/>
  </si>
  <si>
    <t>支店名</t>
    <rPh sb="0" eb="3">
      <t>シテンメイ</t>
    </rPh>
    <phoneticPr fontId="3"/>
  </si>
  <si>
    <t>・</t>
    <phoneticPr fontId="3"/>
  </si>
  <si>
    <t>当座</t>
    <rPh sb="0" eb="2">
      <t>トウザ</t>
    </rPh>
    <phoneticPr fontId="3"/>
  </si>
  <si>
    <t>普通</t>
    <rPh sb="0" eb="2">
      <t>フツウ</t>
    </rPh>
    <phoneticPr fontId="3"/>
  </si>
  <si>
    <t>７．補助金の振込先及び発行責任者等について入力してください。</t>
    <rPh sb="2" eb="5">
      <t>ホジョキン</t>
    </rPh>
    <rPh sb="6" eb="9">
      <t>フリコミサキ</t>
    </rPh>
    <rPh sb="9" eb="10">
      <t>オヨ</t>
    </rPh>
    <rPh sb="11" eb="13">
      <t>ハッコウ</t>
    </rPh>
    <rPh sb="13" eb="16">
      <t>セキニンシャ</t>
    </rPh>
    <rPh sb="16" eb="17">
      <t>トウ</t>
    </rPh>
    <rPh sb="21" eb="23">
      <t>ニュウリョク</t>
    </rPh>
    <phoneticPr fontId="3"/>
  </si>
  <si>
    <t>発行責任者
（自主防災会長等）</t>
    <rPh sb="0" eb="2">
      <t>ハッコウ</t>
    </rPh>
    <rPh sb="2" eb="5">
      <t>セキニンシャ</t>
    </rPh>
    <rPh sb="7" eb="9">
      <t>ジシュ</t>
    </rPh>
    <rPh sb="9" eb="11">
      <t>ボウサイ</t>
    </rPh>
    <rPh sb="11" eb="13">
      <t>カイチョウ</t>
    </rPh>
    <rPh sb="13" eb="14">
      <t>トウ</t>
    </rPh>
    <phoneticPr fontId="3"/>
  </si>
  <si>
    <t>担当者
（会計等）</t>
    <rPh sb="0" eb="3">
      <t>タントウシャ</t>
    </rPh>
    <rPh sb="5" eb="7">
      <t>カイケイ</t>
    </rPh>
    <rPh sb="7" eb="8">
      <t>トウ</t>
    </rPh>
    <phoneticPr fontId="3"/>
  </si>
  <si>
    <t>：</t>
    <phoneticPr fontId="3"/>
  </si>
  <si>
    <t>発行責任者</t>
    <rPh sb="0" eb="5">
      <t>ハッコウセキニンシャ</t>
    </rPh>
    <phoneticPr fontId="3"/>
  </si>
  <si>
    <t>担　当　者</t>
    <rPh sb="0" eb="1">
      <t>タン</t>
    </rPh>
    <rPh sb="2" eb="3">
      <t>トウ</t>
    </rPh>
    <rPh sb="4" eb="5">
      <t>モノ</t>
    </rPh>
    <phoneticPr fontId="3"/>
  </si>
  <si>
    <t>（</t>
    <phoneticPr fontId="3"/>
  </si>
  <si>
    <t>）</t>
    <phoneticPr fontId="3"/>
  </si>
  <si>
    <t>様式第７号（第９条関係）</t>
    <rPh sb="0" eb="2">
      <t>ヨウシキ</t>
    </rPh>
    <rPh sb="2" eb="3">
      <t>ダイ</t>
    </rPh>
    <rPh sb="4" eb="5">
      <t>ゴウ</t>
    </rPh>
    <rPh sb="6" eb="7">
      <t>ダイ</t>
    </rPh>
    <rPh sb="8" eb="9">
      <t>ジョウ</t>
    </rPh>
    <rPh sb="9" eb="11">
      <t>カンケイ</t>
    </rPh>
    <phoneticPr fontId="3"/>
  </si>
  <si>
    <t>様式第８号（第９条、第１１条関係）</t>
    <rPh sb="0" eb="2">
      <t>ヨウシキ</t>
    </rPh>
    <rPh sb="2" eb="3">
      <t>ダイ</t>
    </rPh>
    <rPh sb="4" eb="5">
      <t>ゴウ</t>
    </rPh>
    <rPh sb="6" eb="7">
      <t>ダイ</t>
    </rPh>
    <rPh sb="8" eb="9">
      <t>ジョウ</t>
    </rPh>
    <rPh sb="10" eb="11">
      <t>ダイ</t>
    </rPh>
    <rPh sb="13" eb="14">
      <t>ジョウ</t>
    </rPh>
    <rPh sb="14" eb="16">
      <t>カンケイ</t>
    </rPh>
    <phoneticPr fontId="3"/>
  </si>
  <si>
    <t>様式第９号（第９条、第１１条関係）</t>
    <rPh sb="0" eb="2">
      <t>ヨウシキ</t>
    </rPh>
    <rPh sb="2" eb="3">
      <t>ダイ</t>
    </rPh>
    <rPh sb="4" eb="5">
      <t>ゴウ</t>
    </rPh>
    <rPh sb="6" eb="7">
      <t>ダイ</t>
    </rPh>
    <rPh sb="8" eb="9">
      <t>ジョウ</t>
    </rPh>
    <rPh sb="10" eb="11">
      <t>ダイ</t>
    </rPh>
    <rPh sb="13" eb="14">
      <t>ジョウ</t>
    </rPh>
    <rPh sb="14" eb="16">
      <t>カンケイ</t>
    </rPh>
    <phoneticPr fontId="3"/>
  </si>
  <si>
    <t>戻入額</t>
    <rPh sb="0" eb="2">
      <t>レイニュウ</t>
    </rPh>
    <rPh sb="2" eb="3">
      <t>ガク</t>
    </rPh>
    <phoneticPr fontId="3"/>
  </si>
  <si>
    <t>補助金申請額</t>
    <rPh sb="0" eb="5">
      <t>ホジョキンシンセイ</t>
    </rPh>
    <rPh sb="5" eb="6">
      <t>ガク</t>
    </rPh>
    <phoneticPr fontId="3"/>
  </si>
  <si>
    <t>事業効果</t>
    <rPh sb="0" eb="2">
      <t>ジギョウ</t>
    </rPh>
    <rPh sb="2" eb="4">
      <t>コウカ</t>
    </rPh>
    <phoneticPr fontId="3"/>
  </si>
  <si>
    <t>（例）学習会、防災訓練をとおし、地区住民の防災意識の啓発と高揚が図られた。</t>
    <rPh sb="1" eb="2">
      <t>レイ</t>
    </rPh>
    <phoneticPr fontId="3"/>
  </si>
  <si>
    <t>２．事業効果について入力してください。</t>
    <rPh sb="2" eb="4">
      <t>ジギョウ</t>
    </rPh>
    <rPh sb="4" eb="6">
      <t>コウカ</t>
    </rPh>
    <rPh sb="10" eb="12">
      <t>ニュウリョク</t>
    </rPh>
    <phoneticPr fontId="3"/>
  </si>
  <si>
    <t>３．実施した自主防災組織事業の詳細について入力してください。</t>
    <rPh sb="2" eb="4">
      <t>ジッシ</t>
    </rPh>
    <rPh sb="6" eb="8">
      <t>ジシュ</t>
    </rPh>
    <rPh sb="8" eb="10">
      <t>ボウサイ</t>
    </rPh>
    <rPh sb="10" eb="12">
      <t>ソシキ</t>
    </rPh>
    <rPh sb="12" eb="14">
      <t>ジギョウ</t>
    </rPh>
    <rPh sb="15" eb="17">
      <t>ショウサイ</t>
    </rPh>
    <rPh sb="21" eb="23">
      <t>ニュウリョク</t>
    </rPh>
    <phoneticPr fontId="3"/>
  </si>
  <si>
    <t>※注２　運営事業の参加人数は、活動補助の積算には含まれません。</t>
    <rPh sb="1" eb="2">
      <t>チュウ</t>
    </rPh>
    <rPh sb="4" eb="6">
      <t>ウンエイ</t>
    </rPh>
    <rPh sb="6" eb="8">
      <t>ジギョウ</t>
    </rPh>
    <rPh sb="9" eb="11">
      <t>サンカ</t>
    </rPh>
    <rPh sb="11" eb="13">
      <t>ニンズウ</t>
    </rPh>
    <rPh sb="15" eb="17">
      <t>カツドウ</t>
    </rPh>
    <rPh sb="17" eb="19">
      <t>ホジョ</t>
    </rPh>
    <rPh sb="20" eb="22">
      <t>セキサン</t>
    </rPh>
    <rPh sb="24" eb="25">
      <t>フク</t>
    </rPh>
    <phoneticPr fontId="3"/>
  </si>
  <si>
    <t>②活動事業の実績を報告してください。</t>
    <rPh sb="1" eb="3">
      <t>カツドウ</t>
    </rPh>
    <rPh sb="3" eb="5">
      <t>ジギョウ</t>
    </rPh>
    <rPh sb="6" eb="8">
      <t>ジッセキ</t>
    </rPh>
    <rPh sb="9" eb="11">
      <t>ホウコク</t>
    </rPh>
    <phoneticPr fontId="3"/>
  </si>
  <si>
    <t>①運営事業の実績を報告してください。</t>
    <rPh sb="1" eb="3">
      <t>ウンエイ</t>
    </rPh>
    <rPh sb="3" eb="5">
      <t>ジギョウ</t>
    </rPh>
    <rPh sb="6" eb="8">
      <t>ジッセキ</t>
    </rPh>
    <rPh sb="9" eb="11">
      <t>ホウコク</t>
    </rPh>
    <phoneticPr fontId="3"/>
  </si>
  <si>
    <t>※注１　活動事業の報告は、自主防災組織として行った訓練などの活動実績を入力してください。</t>
    <rPh sb="1" eb="2">
      <t>チュウ</t>
    </rPh>
    <rPh sb="4" eb="6">
      <t>カツドウ</t>
    </rPh>
    <rPh sb="6" eb="8">
      <t>ジギョウ</t>
    </rPh>
    <rPh sb="9" eb="11">
      <t>ホウコク</t>
    </rPh>
    <rPh sb="13" eb="19">
      <t>ジシュボウサイソシキ</t>
    </rPh>
    <rPh sb="22" eb="23">
      <t>オコナ</t>
    </rPh>
    <rPh sb="25" eb="27">
      <t>クンレン</t>
    </rPh>
    <rPh sb="30" eb="32">
      <t>カツドウ</t>
    </rPh>
    <rPh sb="32" eb="34">
      <t>ジッセキ</t>
    </rPh>
    <rPh sb="35" eb="37">
      <t>ニュウリョク</t>
    </rPh>
    <phoneticPr fontId="3"/>
  </si>
  <si>
    <t>※注１　運営事業の報告は、自主防災組織の運営に関する会議（総会など）の実績を入力してください。</t>
    <rPh sb="1" eb="2">
      <t>チュウ</t>
    </rPh>
    <rPh sb="4" eb="6">
      <t>ウンエイ</t>
    </rPh>
    <rPh sb="6" eb="8">
      <t>ジギョウ</t>
    </rPh>
    <rPh sb="9" eb="11">
      <t>ホウコク</t>
    </rPh>
    <rPh sb="13" eb="15">
      <t>ジシュ</t>
    </rPh>
    <rPh sb="15" eb="17">
      <t>ボウサイ</t>
    </rPh>
    <rPh sb="17" eb="19">
      <t>ソシキ</t>
    </rPh>
    <rPh sb="20" eb="22">
      <t>ウンエイ</t>
    </rPh>
    <rPh sb="23" eb="24">
      <t>カン</t>
    </rPh>
    <rPh sb="26" eb="28">
      <t>カイギ</t>
    </rPh>
    <rPh sb="29" eb="31">
      <t>ソウカイ</t>
    </rPh>
    <rPh sb="35" eb="37">
      <t>ジッセキ</t>
    </rPh>
    <rPh sb="38" eb="40">
      <t>ニュウリョク</t>
    </rPh>
    <phoneticPr fontId="3"/>
  </si>
  <si>
    <t>高砂市自主防災組織事業補助金実績報告書</t>
    <rPh sb="0" eb="3">
      <t>タカサゴシ</t>
    </rPh>
    <rPh sb="3" eb="5">
      <t>ジシュ</t>
    </rPh>
    <rPh sb="5" eb="7">
      <t>ボウサイ</t>
    </rPh>
    <rPh sb="7" eb="9">
      <t>ソシキ</t>
    </rPh>
    <rPh sb="9" eb="11">
      <t>ジギョウ</t>
    </rPh>
    <rPh sb="11" eb="14">
      <t>ホジョキン</t>
    </rPh>
    <rPh sb="14" eb="16">
      <t>ジッセキ</t>
    </rPh>
    <rPh sb="16" eb="18">
      <t>ホウコク</t>
    </rPh>
    <rPh sb="18" eb="19">
      <t>ショ</t>
    </rPh>
    <phoneticPr fontId="3"/>
  </si>
  <si>
    <t>　下記のとおり、事業が完了したので、事業報告書、収支決算書及びその他の書類を添えて実績を報告します。</t>
    <rPh sb="1" eb="3">
      <t>カキ</t>
    </rPh>
    <rPh sb="8" eb="10">
      <t>ジギョウ</t>
    </rPh>
    <rPh sb="11" eb="13">
      <t>カンリョウ</t>
    </rPh>
    <rPh sb="18" eb="20">
      <t>ジギョウ</t>
    </rPh>
    <rPh sb="20" eb="23">
      <t>ホウコクショ</t>
    </rPh>
    <rPh sb="24" eb="26">
      <t>シュウシ</t>
    </rPh>
    <rPh sb="26" eb="28">
      <t>ケッサン</t>
    </rPh>
    <rPh sb="28" eb="29">
      <t>ショ</t>
    </rPh>
    <rPh sb="29" eb="30">
      <t>オヨ</t>
    </rPh>
    <rPh sb="33" eb="34">
      <t>タ</t>
    </rPh>
    <rPh sb="35" eb="37">
      <t>ショルイ</t>
    </rPh>
    <rPh sb="38" eb="39">
      <t>ソ</t>
    </rPh>
    <rPh sb="41" eb="43">
      <t>ジッセキ</t>
    </rPh>
    <rPh sb="44" eb="46">
      <t>ホウコク</t>
    </rPh>
    <phoneticPr fontId="3"/>
  </si>
  <si>
    <t>から</t>
    <phoneticPr fontId="3"/>
  </si>
  <si>
    <t>まで</t>
    <phoneticPr fontId="3"/>
  </si>
  <si>
    <t>〔添付書類〕</t>
    <rPh sb="1" eb="3">
      <t>テンプ</t>
    </rPh>
    <rPh sb="3" eb="5">
      <t>ショルイ</t>
    </rPh>
    <phoneticPr fontId="3"/>
  </si>
  <si>
    <t>・役員名簿</t>
    <rPh sb="1" eb="3">
      <t>ヤクイン</t>
    </rPh>
    <rPh sb="3" eb="5">
      <t>メイボ</t>
    </rPh>
    <phoneticPr fontId="3"/>
  </si>
  <si>
    <t>・その他（規約、防災計画等）</t>
    <rPh sb="3" eb="4">
      <t>タ</t>
    </rPh>
    <rPh sb="5" eb="7">
      <t>キヤク</t>
    </rPh>
    <rPh sb="8" eb="10">
      <t>ボウサイ</t>
    </rPh>
    <rPh sb="10" eb="12">
      <t>ケイカク</t>
    </rPh>
    <rPh sb="12" eb="13">
      <t>トウ</t>
    </rPh>
    <phoneticPr fontId="3"/>
  </si>
  <si>
    <t>自主防災組織補助金額内訳</t>
    <rPh sb="0" eb="2">
      <t>ジシュ</t>
    </rPh>
    <rPh sb="2" eb="4">
      <t>ボウサイ</t>
    </rPh>
    <rPh sb="4" eb="6">
      <t>ソシキ</t>
    </rPh>
    <rPh sb="6" eb="9">
      <t>ホジョキン</t>
    </rPh>
    <rPh sb="9" eb="10">
      <t>ガク</t>
    </rPh>
    <rPh sb="10" eb="12">
      <t>ウチワケ</t>
    </rPh>
    <phoneticPr fontId="3"/>
  </si>
  <si>
    <t>区　分</t>
    <rPh sb="0" eb="1">
      <t>ク</t>
    </rPh>
    <rPh sb="2" eb="3">
      <t>フン</t>
    </rPh>
    <phoneticPr fontId="3"/>
  </si>
  <si>
    <t>予算額</t>
    <rPh sb="0" eb="3">
      <t>ヨサンガク</t>
    </rPh>
    <phoneticPr fontId="3"/>
  </si>
  <si>
    <t>実行額</t>
    <rPh sb="0" eb="2">
      <t>ジッコウ</t>
    </rPh>
    <rPh sb="2" eb="3">
      <t>ガク</t>
    </rPh>
    <phoneticPr fontId="3"/>
  </si>
  <si>
    <t>における自主防災組織の概要及び事業計画を次のとおり提出します。</t>
    <phoneticPr fontId="3"/>
  </si>
  <si>
    <t>　下記のとおり、補助金の交付を受けたいので、関係書類を添えて申請します。</t>
    <rPh sb="1" eb="3">
      <t>カキ</t>
    </rPh>
    <rPh sb="8" eb="11">
      <t>ホジョキン</t>
    </rPh>
    <rPh sb="12" eb="14">
      <t>コウフ</t>
    </rPh>
    <rPh sb="15" eb="16">
      <t>ウ</t>
    </rPh>
    <rPh sb="22" eb="24">
      <t>カンケイ</t>
    </rPh>
    <rPh sb="24" eb="26">
      <t>ショルイ</t>
    </rPh>
    <rPh sb="27" eb="28">
      <t>ソ</t>
    </rPh>
    <rPh sb="30" eb="32">
      <t>シンセイ</t>
    </rPh>
    <phoneticPr fontId="3"/>
  </si>
  <si>
    <t>自主防災組織事業報告書</t>
    <rPh sb="0" eb="2">
      <t>ジシュ</t>
    </rPh>
    <rPh sb="2" eb="4">
      <t>ボウサイ</t>
    </rPh>
    <rPh sb="4" eb="6">
      <t>ソシキ</t>
    </rPh>
    <rPh sb="6" eb="8">
      <t>ジギョウ</t>
    </rPh>
    <rPh sb="8" eb="11">
      <t>ホウコクショ</t>
    </rPh>
    <phoneticPr fontId="3"/>
  </si>
  <si>
    <t>に実施した事業を次のとおり報告します。</t>
    <rPh sb="1" eb="3">
      <t>ジッシ</t>
    </rPh>
    <rPh sb="5" eb="7">
      <t>ジギョウ</t>
    </rPh>
    <rPh sb="8" eb="9">
      <t>ツギ</t>
    </rPh>
    <rPh sb="13" eb="15">
      <t>ホウコク</t>
    </rPh>
    <phoneticPr fontId="3"/>
  </si>
  <si>
    <t>・訓練に係る印刷物（可能な限り写真も添付してください。）</t>
    <rPh sb="1" eb="3">
      <t>クンレン</t>
    </rPh>
    <rPh sb="4" eb="5">
      <t>カカ</t>
    </rPh>
    <rPh sb="6" eb="9">
      <t>インサツブツ</t>
    </rPh>
    <rPh sb="10" eb="12">
      <t>カノウ</t>
    </rPh>
    <rPh sb="13" eb="14">
      <t>カギ</t>
    </rPh>
    <rPh sb="15" eb="17">
      <t>シャシン</t>
    </rPh>
    <rPh sb="18" eb="20">
      <t>テンプ</t>
    </rPh>
    <phoneticPr fontId="3"/>
  </si>
  <si>
    <t>・領収書等の写し</t>
    <rPh sb="1" eb="4">
      <t>リョウシュウショ</t>
    </rPh>
    <rPh sb="4" eb="5">
      <t>トウ</t>
    </rPh>
    <rPh sb="6" eb="7">
      <t>ウツ</t>
    </rPh>
    <phoneticPr fontId="3"/>
  </si>
  <si>
    <t>・その他（印刷物、配布物等）</t>
    <rPh sb="3" eb="4">
      <t>タ</t>
    </rPh>
    <rPh sb="5" eb="8">
      <t>インサツブツ</t>
    </rPh>
    <rPh sb="9" eb="11">
      <t>ハイフ</t>
    </rPh>
    <rPh sb="11" eb="12">
      <t>ブツ</t>
    </rPh>
    <rPh sb="12" eb="13">
      <t>トウ</t>
    </rPh>
    <phoneticPr fontId="3"/>
  </si>
  <si>
    <t>運営事業</t>
    <rPh sb="0" eb="2">
      <t>ウンエイ</t>
    </rPh>
    <rPh sb="2" eb="4">
      <t>ジギョウ</t>
    </rPh>
    <phoneticPr fontId="3"/>
  </si>
  <si>
    <t>活動事業</t>
    <rPh sb="0" eb="2">
      <t>カツドウ</t>
    </rPh>
    <rPh sb="2" eb="4">
      <t>ジギョウ</t>
    </rPh>
    <phoneticPr fontId="3"/>
  </si>
  <si>
    <t>活動報告チェック</t>
    <rPh sb="0" eb="2">
      <t>カツドウ</t>
    </rPh>
    <rPh sb="2" eb="4">
      <t>ホウコク</t>
    </rPh>
    <phoneticPr fontId="3"/>
  </si>
  <si>
    <t>※　運営事業の参加人数は、活動補助の積算には含まれません。</t>
    <phoneticPr fontId="3"/>
  </si>
  <si>
    <t>※注２　活動補助の金額は、活動事業計画の参加世帯数により積算されています。</t>
    <rPh sb="1" eb="2">
      <t>チュウ</t>
    </rPh>
    <rPh sb="4" eb="6">
      <t>カツドウ</t>
    </rPh>
    <rPh sb="6" eb="8">
      <t>ホジョ</t>
    </rPh>
    <rPh sb="9" eb="11">
      <t>キンガク</t>
    </rPh>
    <rPh sb="13" eb="15">
      <t>カツドウ</t>
    </rPh>
    <rPh sb="15" eb="17">
      <t>ジギョウ</t>
    </rPh>
    <rPh sb="17" eb="19">
      <t>ケイカク</t>
    </rPh>
    <rPh sb="20" eb="22">
      <t>サンカ</t>
    </rPh>
    <rPh sb="22" eb="25">
      <t>セタイスウ</t>
    </rPh>
    <rPh sb="28" eb="30">
      <t>セキサン</t>
    </rPh>
    <phoneticPr fontId="3"/>
  </si>
  <si>
    <t>※注３　活動事業の報告は、参加人数ではなく参加世帯数で積算してください。</t>
    <rPh sb="1" eb="2">
      <t>チュウ</t>
    </rPh>
    <rPh sb="4" eb="6">
      <t>カツドウ</t>
    </rPh>
    <rPh sb="6" eb="8">
      <t>ジギョウ</t>
    </rPh>
    <rPh sb="9" eb="11">
      <t>ホウコク</t>
    </rPh>
    <rPh sb="13" eb="15">
      <t>サンカ</t>
    </rPh>
    <rPh sb="15" eb="17">
      <t>ニンズウ</t>
    </rPh>
    <rPh sb="21" eb="23">
      <t>サンカ</t>
    </rPh>
    <rPh sb="23" eb="26">
      <t>セタイスウ</t>
    </rPh>
    <rPh sb="27" eb="29">
      <t>セキサン</t>
    </rPh>
    <phoneticPr fontId="3"/>
  </si>
  <si>
    <t>予算額（円）</t>
    <rPh sb="0" eb="2">
      <t>ヨサン</t>
    </rPh>
    <rPh sb="2" eb="3">
      <t>ガク</t>
    </rPh>
    <rPh sb="4" eb="5">
      <t>エン</t>
    </rPh>
    <phoneticPr fontId="3"/>
  </si>
  <si>
    <t>決算額（円）</t>
    <rPh sb="0" eb="2">
      <t>ケッサン</t>
    </rPh>
    <rPh sb="2" eb="3">
      <t>ガク</t>
    </rPh>
    <rPh sb="4" eb="5">
      <t>エン</t>
    </rPh>
    <phoneticPr fontId="3"/>
  </si>
  <si>
    <t>（例）ヘルメット、モバイルバッテリー、投光器</t>
    <phoneticPr fontId="3"/>
  </si>
  <si>
    <t>（例）コピー代＠10円×2,000枚</t>
    <phoneticPr fontId="3"/>
  </si>
  <si>
    <t>（例）20,000</t>
    <rPh sb="1" eb="2">
      <t>レイ</t>
    </rPh>
    <phoneticPr fontId="3"/>
  </si>
  <si>
    <t>予算額（円）</t>
    <rPh sb="0" eb="3">
      <t>ヨサンガク</t>
    </rPh>
    <rPh sb="4" eb="5">
      <t>エン</t>
    </rPh>
    <phoneticPr fontId="3"/>
  </si>
  <si>
    <t>支出決算額</t>
    <rPh sb="0" eb="2">
      <t>シシュツ</t>
    </rPh>
    <rPh sb="2" eb="4">
      <t>ケッサン</t>
    </rPh>
    <rPh sb="4" eb="5">
      <t>ガク</t>
    </rPh>
    <phoneticPr fontId="3"/>
  </si>
  <si>
    <t>※注１　補助金額は、予算額の同額以下で入力してください。</t>
    <rPh sb="1" eb="2">
      <t>チュウ</t>
    </rPh>
    <rPh sb="4" eb="7">
      <t>ホジョキン</t>
    </rPh>
    <rPh sb="7" eb="8">
      <t>ガク</t>
    </rPh>
    <rPh sb="10" eb="13">
      <t>ヨサンガク</t>
    </rPh>
    <rPh sb="14" eb="16">
      <t>ドウガク</t>
    </rPh>
    <rPh sb="16" eb="18">
      <t>イカ</t>
    </rPh>
    <rPh sb="19" eb="21">
      <t>ニュウリョク</t>
    </rPh>
    <phoneticPr fontId="3"/>
  </si>
  <si>
    <t>差額</t>
    <rPh sb="0" eb="2">
      <t>サガク</t>
    </rPh>
    <phoneticPr fontId="3"/>
  </si>
  <si>
    <t>※注３　収入の決算額は、支出の決算額と同額となるように入力してください。</t>
    <rPh sb="1" eb="2">
      <t>チュウ</t>
    </rPh>
    <rPh sb="4" eb="6">
      <t>シュウニュウ</t>
    </rPh>
    <rPh sb="7" eb="9">
      <t>ケッサン</t>
    </rPh>
    <rPh sb="9" eb="10">
      <t>ガク</t>
    </rPh>
    <rPh sb="12" eb="14">
      <t>シシュツ</t>
    </rPh>
    <rPh sb="15" eb="17">
      <t>ケッサン</t>
    </rPh>
    <rPh sb="17" eb="18">
      <t>ガク</t>
    </rPh>
    <rPh sb="19" eb="21">
      <t>ドウガク</t>
    </rPh>
    <rPh sb="27" eb="29">
      <t>ニュウリョク</t>
    </rPh>
    <phoneticPr fontId="3"/>
  </si>
  <si>
    <t>※注２　補助金額が予算額より少なくなった場合は、戻入（補助金の一部の返還）が発生しますので、ご注意ください。</t>
    <rPh sb="1" eb="2">
      <t>チュウ</t>
    </rPh>
    <rPh sb="4" eb="7">
      <t>ホジョキン</t>
    </rPh>
    <rPh sb="7" eb="8">
      <t>ガク</t>
    </rPh>
    <rPh sb="9" eb="11">
      <t>ヨサン</t>
    </rPh>
    <rPh sb="11" eb="12">
      <t>ガク</t>
    </rPh>
    <rPh sb="14" eb="15">
      <t>スク</t>
    </rPh>
    <rPh sb="20" eb="22">
      <t>バアイ</t>
    </rPh>
    <rPh sb="24" eb="26">
      <t>レイニュウ</t>
    </rPh>
    <rPh sb="27" eb="30">
      <t>ホジョキン</t>
    </rPh>
    <rPh sb="31" eb="33">
      <t>イチブ</t>
    </rPh>
    <rPh sb="34" eb="36">
      <t>ヘンカン</t>
    </rPh>
    <rPh sb="38" eb="40">
      <t>ハッセイ</t>
    </rPh>
    <rPh sb="47" eb="49">
      <t>チュウイ</t>
    </rPh>
    <phoneticPr fontId="3"/>
  </si>
  <si>
    <t>補助金交付決定額</t>
    <rPh sb="0" eb="3">
      <t>ホジョキン</t>
    </rPh>
    <rPh sb="3" eb="5">
      <t>コウフ</t>
    </rPh>
    <rPh sb="5" eb="7">
      <t>ケッテイ</t>
    </rPh>
    <rPh sb="7" eb="8">
      <t>ガク</t>
    </rPh>
    <phoneticPr fontId="3"/>
  </si>
  <si>
    <t>←収入と支出の決算額が同額となるように入力してください</t>
    <rPh sb="1" eb="3">
      <t>シュウニュウ</t>
    </rPh>
    <rPh sb="4" eb="6">
      <t>シシュツ</t>
    </rPh>
    <rPh sb="7" eb="9">
      <t>ケッサン</t>
    </rPh>
    <rPh sb="9" eb="10">
      <t>ガク</t>
    </rPh>
    <rPh sb="11" eb="13">
      <t>ドウガク</t>
    </rPh>
    <rPh sb="19" eb="21">
      <t>ニュウリョク</t>
    </rPh>
    <phoneticPr fontId="3"/>
  </si>
  <si>
    <t>　予算額（円）</t>
    <rPh sb="1" eb="3">
      <t>ヨサン</t>
    </rPh>
    <rPh sb="3" eb="4">
      <t>ガク</t>
    </rPh>
    <rPh sb="5" eb="6">
      <t>エン</t>
    </rPh>
    <phoneticPr fontId="3"/>
  </si>
  <si>
    <t>　決算額（円）</t>
    <rPh sb="1" eb="3">
      <t>ケッサン</t>
    </rPh>
    <rPh sb="3" eb="4">
      <t>ガク</t>
    </rPh>
    <rPh sb="5" eb="6">
      <t>エン</t>
    </rPh>
    <phoneticPr fontId="3"/>
  </si>
  <si>
    <t>自治会助成金</t>
    <phoneticPr fontId="3"/>
  </si>
  <si>
    <t>助成金</t>
    <rPh sb="0" eb="3">
      <t>ジョセイキン</t>
    </rPh>
    <phoneticPr fontId="3"/>
  </si>
  <si>
    <t>４．今年度の収支決算について入力してください。</t>
    <rPh sb="2" eb="5">
      <t>コンネンド</t>
    </rPh>
    <rPh sb="6" eb="8">
      <t>シュウシ</t>
    </rPh>
    <rPh sb="8" eb="10">
      <t>ケッサン</t>
    </rPh>
    <rPh sb="14" eb="16">
      <t>ニュウリョク</t>
    </rPh>
    <phoneticPr fontId="3"/>
  </si>
  <si>
    <t>添付書類</t>
    <rPh sb="0" eb="2">
      <t>テンプ</t>
    </rPh>
    <rPh sb="2" eb="4">
      <t>ショルイ</t>
    </rPh>
    <phoneticPr fontId="3"/>
  </si>
  <si>
    <t>←４月１日を過ぎて実績報告する場合は、「３月３１日」と入力してください。</t>
    <rPh sb="2" eb="3">
      <t>ガツ</t>
    </rPh>
    <rPh sb="4" eb="5">
      <t>ニチ</t>
    </rPh>
    <rPh sb="6" eb="7">
      <t>ス</t>
    </rPh>
    <rPh sb="9" eb="11">
      <t>ジッセキ</t>
    </rPh>
    <rPh sb="11" eb="13">
      <t>ホウコク</t>
    </rPh>
    <rPh sb="15" eb="17">
      <t>バアイ</t>
    </rPh>
    <rPh sb="21" eb="22">
      <t>ガツ</t>
    </rPh>
    <rPh sb="24" eb="25">
      <t>ニチ</t>
    </rPh>
    <rPh sb="27" eb="29">
      <t>ニュウリョク</t>
    </rPh>
    <phoneticPr fontId="3"/>
  </si>
  <si>
    <t>★今年度の高砂市自主防災組織事業補助金は、次のとおり決定となります。</t>
    <rPh sb="1" eb="4">
      <t>コンネンド</t>
    </rPh>
    <rPh sb="5" eb="8">
      <t>タカサゴシ</t>
    </rPh>
    <rPh sb="8" eb="10">
      <t>ジシュ</t>
    </rPh>
    <rPh sb="10" eb="12">
      <t>ボウサイ</t>
    </rPh>
    <rPh sb="12" eb="14">
      <t>ソシキ</t>
    </rPh>
    <rPh sb="14" eb="16">
      <t>ジギョウ</t>
    </rPh>
    <rPh sb="16" eb="19">
      <t>ホジョキン</t>
    </rPh>
    <rPh sb="21" eb="22">
      <t>ツギ</t>
    </rPh>
    <rPh sb="26" eb="28">
      <t>ケッテイ</t>
    </rPh>
    <phoneticPr fontId="3"/>
  </si>
  <si>
    <t>◆領収書等の写し</t>
    <rPh sb="1" eb="4">
      <t>リョウシュウショ</t>
    </rPh>
    <rPh sb="4" eb="5">
      <t>トウ</t>
    </rPh>
    <rPh sb="6" eb="7">
      <t>ウツ</t>
    </rPh>
    <phoneticPr fontId="3"/>
  </si>
  <si>
    <t>◆訓練等の活動内容に関する資料（印刷物・写真など）</t>
    <rPh sb="1" eb="3">
      <t>クンレン</t>
    </rPh>
    <rPh sb="3" eb="4">
      <t>トウ</t>
    </rPh>
    <rPh sb="5" eb="7">
      <t>カツドウ</t>
    </rPh>
    <rPh sb="7" eb="9">
      <t>ナイヨウ</t>
    </rPh>
    <rPh sb="10" eb="11">
      <t>カン</t>
    </rPh>
    <rPh sb="13" eb="15">
      <t>シリョウ</t>
    </rPh>
    <rPh sb="16" eb="19">
      <t>インサツブツ</t>
    </rPh>
    <rPh sb="20" eb="22">
      <t>シャシン</t>
    </rPh>
    <phoneticPr fontId="3"/>
  </si>
  <si>
    <t>◆その他の印刷物・配布物等</t>
    <rPh sb="3" eb="4">
      <t>タ</t>
    </rPh>
    <rPh sb="5" eb="8">
      <t>インサツブツ</t>
    </rPh>
    <rPh sb="9" eb="11">
      <t>ハイフ</t>
    </rPh>
    <rPh sb="11" eb="12">
      <t>ブツ</t>
    </rPh>
    <rPh sb="12" eb="13">
      <t>トウ</t>
    </rPh>
    <phoneticPr fontId="3"/>
  </si>
  <si>
    <t>★入力は以上です★</t>
    <rPh sb="1" eb="3">
      <t>ニュウリョク</t>
    </rPh>
    <rPh sb="4" eb="6">
      <t>イジョウ</t>
    </rPh>
    <phoneticPr fontId="3"/>
  </si>
  <si>
    <r>
      <rPr>
        <b/>
        <sz val="22"/>
        <color theme="1"/>
        <rFont val="HG丸ｺﾞｼｯｸM-PRO"/>
        <family val="3"/>
        <charset val="128"/>
      </rPr>
      <t>【交付申請書】</t>
    </r>
    <r>
      <rPr>
        <sz val="22"/>
        <color theme="1"/>
        <rFont val="HG丸ｺﾞｼｯｸM-PRO"/>
        <family val="3"/>
        <charset val="128"/>
      </rPr>
      <t>高砂市自主防災組織事業補助金　入力シート</t>
    </r>
    <rPh sb="22" eb="24">
      <t>ニュウリョク</t>
    </rPh>
    <phoneticPr fontId="3"/>
  </si>
  <si>
    <r>
      <rPr>
        <b/>
        <sz val="22"/>
        <color theme="1"/>
        <rFont val="HG丸ｺﾞｼｯｸM-PRO"/>
        <family val="3"/>
        <charset val="128"/>
      </rPr>
      <t>【実績報告書】</t>
    </r>
    <r>
      <rPr>
        <sz val="22"/>
        <color theme="1"/>
        <rFont val="HG丸ｺﾞｼｯｸM-PRO"/>
        <family val="3"/>
        <charset val="128"/>
      </rPr>
      <t>高砂市自主防災組織事業補助金　入力シート</t>
    </r>
    <rPh sb="1" eb="6">
      <t>ジッセキホウコクショ</t>
    </rPh>
    <rPh sb="22" eb="24">
      <t>ニュウリョク</t>
    </rPh>
    <phoneticPr fontId="3"/>
  </si>
  <si>
    <t>このエクセルファイルを
メールで送信</t>
    <rPh sb="16" eb="18">
      <t>ソウシン</t>
    </rPh>
    <phoneticPr fontId="3"/>
  </si>
  <si>
    <t>4月1日</t>
    <rPh sb="1" eb="2">
      <t>ガツ</t>
    </rPh>
    <rPh sb="3" eb="4">
      <t>ニチ</t>
    </rPh>
    <phoneticPr fontId="3"/>
  </si>
  <si>
    <t>3月31日</t>
    <rPh sb="1" eb="2">
      <t>ガツ</t>
    </rPh>
    <rPh sb="4" eb="5">
      <t>ニチ</t>
    </rPh>
    <phoneticPr fontId="3"/>
  </si>
  <si>
    <t>高砂市自主防災組織補助金</t>
    <rPh sb="0" eb="3">
      <t>タカサゴシ</t>
    </rPh>
    <rPh sb="3" eb="5">
      <t>ジシュ</t>
    </rPh>
    <rPh sb="5" eb="7">
      <t>ボウサイ</t>
    </rPh>
    <rPh sb="7" eb="8">
      <t>グミ</t>
    </rPh>
    <rPh sb="8" eb="9">
      <t>ギョウ</t>
    </rPh>
    <rPh sb="9" eb="12">
      <t>ホジョキン</t>
    </rPh>
    <phoneticPr fontId="3"/>
  </si>
  <si>
    <t>補助金の名称</t>
    <phoneticPr fontId="3"/>
  </si>
  <si>
    <t>交付申請額</t>
    <phoneticPr fontId="3"/>
  </si>
  <si>
    <t>交付申請理由</t>
    <phoneticPr fontId="3"/>
  </si>
  <si>
    <t>事業計画概要</t>
    <phoneticPr fontId="3"/>
  </si>
  <si>
    <t>事　業　費</t>
    <phoneticPr fontId="3"/>
  </si>
  <si>
    <t xml:space="preserve"> 事業期間</t>
    <rPh sb="1" eb="3">
      <t>ジギョウ</t>
    </rPh>
    <rPh sb="3" eb="5">
      <t>キカン</t>
    </rPh>
    <phoneticPr fontId="3"/>
  </si>
  <si>
    <t>名称</t>
    <rPh sb="0" eb="2">
      <t>メイショウ</t>
    </rPh>
    <phoneticPr fontId="3"/>
  </si>
  <si>
    <t>資機材の保管場所</t>
    <rPh sb="0" eb="3">
      <t>シキザイ</t>
    </rPh>
    <rPh sb="4" eb="6">
      <t>ホカン</t>
    </rPh>
    <rPh sb="6" eb="8">
      <t>バショ</t>
    </rPh>
    <phoneticPr fontId="3"/>
  </si>
  <si>
    <t>参加予定人数</t>
    <rPh sb="0" eb="2">
      <t>サンカ</t>
    </rPh>
    <rPh sb="2" eb="4">
      <t>ヨテイ</t>
    </rPh>
    <rPh sb="4" eb="6">
      <t>ニンズウ</t>
    </rPh>
    <phoneticPr fontId="3"/>
  </si>
  <si>
    <t>参加予定世帯数</t>
    <rPh sb="0" eb="2">
      <t>サンカ</t>
    </rPh>
    <rPh sb="2" eb="4">
      <t>ヨテイ</t>
    </rPh>
    <rPh sb="4" eb="7">
      <t>セタイスウ</t>
    </rPh>
    <phoneticPr fontId="3"/>
  </si>
  <si>
    <t>設立補助金</t>
    <rPh sb="0" eb="2">
      <t>セツリツ</t>
    </rPh>
    <rPh sb="2" eb="4">
      <t>ホジョ</t>
    </rPh>
    <rPh sb="4" eb="5">
      <t>キン</t>
    </rPh>
    <phoneticPr fontId="3"/>
  </si>
  <si>
    <t>運営補助金</t>
    <rPh sb="0" eb="2">
      <t>ウンエイ</t>
    </rPh>
    <rPh sb="2" eb="4">
      <t>ホジョ</t>
    </rPh>
    <rPh sb="4" eb="5">
      <t>キン</t>
    </rPh>
    <phoneticPr fontId="3"/>
  </si>
  <si>
    <t>活動補助金</t>
    <rPh sb="0" eb="2">
      <t>カツドウ</t>
    </rPh>
    <rPh sb="2" eb="4">
      <t>ホジョ</t>
    </rPh>
    <rPh sb="4" eb="5">
      <t>キン</t>
    </rPh>
    <phoneticPr fontId="3"/>
  </si>
  <si>
    <t>訓練参加予定世帯数</t>
    <rPh sb="0" eb="2">
      <t>クンレン</t>
    </rPh>
    <rPh sb="2" eb="4">
      <t>サンカ</t>
    </rPh>
    <rPh sb="4" eb="6">
      <t>ヨテイ</t>
    </rPh>
    <rPh sb="6" eb="9">
      <t>セタイスウ</t>
    </rPh>
    <phoneticPr fontId="3"/>
  </si>
  <si>
    <t>ただし、5万円を超える場合は5万円</t>
    <rPh sb="5" eb="7">
      <t>マンエン</t>
    </rPh>
    <rPh sb="8" eb="9">
      <t>コ</t>
    </rPh>
    <rPh sb="11" eb="13">
      <t>バアイ</t>
    </rPh>
    <rPh sb="15" eb="17">
      <t>マンエン</t>
    </rPh>
    <phoneticPr fontId="3"/>
  </si>
  <si>
    <t>5,000円</t>
    <rPh sb="5" eb="6">
      <t>エン</t>
    </rPh>
    <phoneticPr fontId="3"/>
  </si>
  <si>
    <t>50世帯以上</t>
    <rPh sb="2" eb="6">
      <t>セタイイジョウ</t>
    </rPh>
    <phoneticPr fontId="3"/>
  </si>
  <si>
    <t>組 織 名</t>
    <rPh sb="0" eb="1">
      <t>グミ</t>
    </rPh>
    <rPh sb="2" eb="3">
      <t>オリ</t>
    </rPh>
    <rPh sb="4" eb="5">
      <t>メイ</t>
    </rPh>
    <phoneticPr fontId="3"/>
  </si>
  <si>
    <t>交付決定額</t>
    <phoneticPr fontId="3"/>
  </si>
  <si>
    <t>事業着手年月日</t>
    <phoneticPr fontId="3"/>
  </si>
  <si>
    <t>事業完了年月日</t>
    <phoneticPr fontId="3"/>
  </si>
  <si>
    <t>事 業 効 果</t>
    <phoneticPr fontId="3"/>
  </si>
  <si>
    <t>提出様式</t>
    <rPh sb="0" eb="2">
      <t>テイシュツ</t>
    </rPh>
    <rPh sb="2" eb="4">
      <t>ヨウシキ</t>
    </rPh>
    <phoneticPr fontId="3"/>
  </si>
  <si>
    <t>様式７・様式８・様式９</t>
    <rPh sb="0" eb="2">
      <t>ヨウシキ</t>
    </rPh>
    <rPh sb="4" eb="6">
      <t>ヨウシキ</t>
    </rPh>
    <rPh sb="8" eb="10">
      <t>ヨウシキ</t>
    </rPh>
    <phoneticPr fontId="3"/>
  </si>
  <si>
    <t>下部のタブから各様式を印刷してください</t>
    <rPh sb="0" eb="2">
      <t>カブ</t>
    </rPh>
    <rPh sb="7" eb="8">
      <t>カク</t>
    </rPh>
    <rPh sb="8" eb="10">
      <t>ヨウシキ</t>
    </rPh>
    <rPh sb="11" eb="13">
      <t>インサツ</t>
    </rPh>
    <phoneticPr fontId="3"/>
  </si>
  <si>
    <t>１　訓練に要する経費
会場借上料、訓練保険料、炊き出し用材料費
２　研修に要する経費
研修講師謝金（謝礼品を除く。）、防災関連講座受講料、文具品費、飲料代（アルコール飲料を除く。）、印刷代、コピー用紙代、プリンター用インク代、啓発物品（啓発のために必要不可欠なもので、最小限のものに限る。）</t>
    <rPh sb="5" eb="6">
      <t>ヨウ</t>
    </rPh>
    <rPh sb="8" eb="10">
      <t>ケイヒ</t>
    </rPh>
    <rPh sb="38" eb="39">
      <t>ヨウ</t>
    </rPh>
    <rPh sb="41" eb="43">
      <t>ケイヒ</t>
    </rPh>
    <phoneticPr fontId="3"/>
  </si>
  <si>
    <t>参加予定人数（人）</t>
    <rPh sb="0" eb="2">
      <t>サンカ</t>
    </rPh>
    <rPh sb="2" eb="4">
      <t>ヨテイ</t>
    </rPh>
    <rPh sb="4" eb="6">
      <t>ニンズウ</t>
    </rPh>
    <rPh sb="7" eb="8">
      <t>ニン</t>
    </rPh>
    <phoneticPr fontId="3"/>
  </si>
  <si>
    <t>参加予定世帯数（世帯）</t>
    <rPh sb="0" eb="2">
      <t>サンカ</t>
    </rPh>
    <rPh sb="2" eb="4">
      <t>ヨテイ</t>
    </rPh>
    <rPh sb="4" eb="7">
      <t>セタイスウ</t>
    </rPh>
    <rPh sb="8" eb="10">
      <t>セタイ</t>
    </rPh>
    <phoneticPr fontId="3"/>
  </si>
  <si>
    <t>参加予定世帯数合計</t>
    <rPh sb="0" eb="2">
      <t>サンカ</t>
    </rPh>
    <rPh sb="2" eb="4">
      <t>ヨテイ</t>
    </rPh>
    <rPh sb="4" eb="7">
      <t>セタイスウ</t>
    </rPh>
    <rPh sb="7" eb="9">
      <t>ゴウケイ</t>
    </rPh>
    <phoneticPr fontId="3"/>
  </si>
  <si>
    <t>活動事業計画の合計参加予定世帯数 × 100円</t>
    <rPh sb="0" eb="2">
      <t>カツドウ</t>
    </rPh>
    <rPh sb="2" eb="4">
      <t>ジギョウ</t>
    </rPh>
    <rPh sb="4" eb="6">
      <t>ケイカク</t>
    </rPh>
    <rPh sb="7" eb="9">
      <t>ゴウケイ</t>
    </rPh>
    <rPh sb="9" eb="11">
      <t>サンカ</t>
    </rPh>
    <rPh sb="11" eb="13">
      <t>ヨテイ</t>
    </rPh>
    <rPh sb="13" eb="16">
      <t>セタイスウ</t>
    </rPh>
    <rPh sb="22" eb="23">
      <t>エン</t>
    </rPh>
    <phoneticPr fontId="3"/>
  </si>
  <si>
    <t>参加予定世帯数の合計が、活動補助の積算根拠となります。　→</t>
    <rPh sb="2" eb="4">
      <t>ヨテイ</t>
    </rPh>
    <rPh sb="8" eb="10">
      <t>ゴウケイ</t>
    </rPh>
    <rPh sb="12" eb="14">
      <t>カツドウ</t>
    </rPh>
    <rPh sb="14" eb="16">
      <t>ホジョ</t>
    </rPh>
    <rPh sb="17" eb="19">
      <t>セキサン</t>
    </rPh>
    <rPh sb="19" eb="21">
      <t>コンキョ</t>
    </rPh>
    <phoneticPr fontId="3"/>
  </si>
  <si>
    <t>※注３　活動事業計画は、参加予定人数ではなく参加予定世帯数で積算してください。</t>
    <rPh sb="1" eb="2">
      <t>チュウ</t>
    </rPh>
    <rPh sb="4" eb="6">
      <t>カツドウ</t>
    </rPh>
    <rPh sb="6" eb="8">
      <t>ジギョウ</t>
    </rPh>
    <rPh sb="8" eb="10">
      <t>ケイカク</t>
    </rPh>
    <rPh sb="12" eb="14">
      <t>サンカ</t>
    </rPh>
    <rPh sb="14" eb="16">
      <t>ヨテイ</t>
    </rPh>
    <rPh sb="16" eb="18">
      <t>ニンズウ</t>
    </rPh>
    <rPh sb="22" eb="24">
      <t>サンカ</t>
    </rPh>
    <rPh sb="24" eb="26">
      <t>ヨテイ</t>
    </rPh>
    <rPh sb="26" eb="29">
      <t>セタイスウ</t>
    </rPh>
    <rPh sb="30" eb="32">
      <t>セキサン</t>
    </rPh>
    <phoneticPr fontId="3"/>
  </si>
  <si>
    <t>※　運営事業計画の参加予定人数は、活動補助の積算には含まれません。</t>
    <rPh sb="11" eb="13">
      <t>ヨテイ</t>
    </rPh>
    <phoneticPr fontId="3"/>
  </si>
  <si>
    <t>※注２　運営事業計画の参加予定人数は、活動補助の積算には含まれません。</t>
    <rPh sb="1" eb="2">
      <t>チュウ</t>
    </rPh>
    <rPh sb="4" eb="6">
      <t>ウンエイ</t>
    </rPh>
    <rPh sb="6" eb="8">
      <t>ジギョウ</t>
    </rPh>
    <rPh sb="8" eb="10">
      <t>ケイカク</t>
    </rPh>
    <rPh sb="11" eb="13">
      <t>サンカ</t>
    </rPh>
    <rPh sb="13" eb="15">
      <t>ヨテイ</t>
    </rPh>
    <rPh sb="15" eb="17">
      <t>ニンズウ</t>
    </rPh>
    <rPh sb="19" eb="21">
      <t>カツドウ</t>
    </rPh>
    <rPh sb="21" eb="23">
      <t>ホジョ</t>
    </rPh>
    <rPh sb="24" eb="26">
      <t>セキサン</t>
    </rPh>
    <rPh sb="28" eb="29">
      <t>フク</t>
    </rPh>
    <phoneticPr fontId="3"/>
  </si>
  <si>
    <t>※注２　摘要欄には、費用の内訳を入力してください。</t>
    <rPh sb="1" eb="2">
      <t>チュウ</t>
    </rPh>
    <rPh sb="4" eb="6">
      <t>テキヨウ</t>
    </rPh>
    <rPh sb="6" eb="7">
      <t>ラン</t>
    </rPh>
    <rPh sb="10" eb="12">
      <t>ヒヨウ</t>
    </rPh>
    <rPh sb="13" eb="15">
      <t>ウチワケ</t>
    </rPh>
    <rPh sb="16" eb="18">
      <t>ニュウリョク</t>
    </rPh>
    <phoneticPr fontId="3"/>
  </si>
  <si>
    <t>運営補助金・活動補助金</t>
  </si>
  <si>
    <t>この度の補助金額は、次のとおりです。</t>
    <rPh sb="2" eb="3">
      <t>タビ</t>
    </rPh>
    <rPh sb="4" eb="7">
      <t>ホジョキン</t>
    </rPh>
    <rPh sb="7" eb="8">
      <t>ガク</t>
    </rPh>
    <rPh sb="10" eb="11">
      <t>ツギ</t>
    </rPh>
    <phoneticPr fontId="3"/>
  </si>
  <si>
    <t>設立補助金を申請される場合は、４．の入力は不要です。</t>
    <rPh sb="0" eb="2">
      <t>セツリツ</t>
    </rPh>
    <rPh sb="2" eb="4">
      <t>ホジョ</t>
    </rPh>
    <rPh sb="4" eb="5">
      <t>キン</t>
    </rPh>
    <rPh sb="6" eb="8">
      <t>シンセイ</t>
    </rPh>
    <rPh sb="11" eb="13">
      <t>バアイ</t>
    </rPh>
    <rPh sb="18" eb="20">
      <t>ニュウリョク</t>
    </rPh>
    <rPh sb="21" eb="23">
      <t>フヨウ</t>
    </rPh>
    <phoneticPr fontId="3"/>
  </si>
  <si>
    <t>※注２　活動補助金は、活動事業計画の参加予定世帯数により積算されます。</t>
    <rPh sb="1" eb="2">
      <t>チュウ</t>
    </rPh>
    <rPh sb="4" eb="6">
      <t>カツドウ</t>
    </rPh>
    <rPh sb="6" eb="8">
      <t>ホジョ</t>
    </rPh>
    <rPh sb="8" eb="9">
      <t>キン</t>
    </rPh>
    <rPh sb="11" eb="13">
      <t>カツドウ</t>
    </rPh>
    <rPh sb="13" eb="15">
      <t>ジギョウ</t>
    </rPh>
    <rPh sb="15" eb="17">
      <t>ケイカク</t>
    </rPh>
    <rPh sb="18" eb="20">
      <t>サンカ</t>
    </rPh>
    <rPh sb="20" eb="22">
      <t>ヨテイ</t>
    </rPh>
    <rPh sb="22" eb="25">
      <t>セタイスウ</t>
    </rPh>
    <rPh sb="28" eb="30">
      <t>セキサン</t>
    </rPh>
    <phoneticPr fontId="3"/>
  </si>
  <si>
    <t>（例）○○自主防災会</t>
    <rPh sb="1" eb="2">
      <t>レイ</t>
    </rPh>
    <rPh sb="5" eb="10">
      <t>ジシュボウサイカイ</t>
    </rPh>
    <phoneticPr fontId="3"/>
  </si>
  <si>
    <t>（例）自主　防介</t>
    <rPh sb="1" eb="2">
      <t>レイ</t>
    </rPh>
    <rPh sb="3" eb="5">
      <t>ジシュ</t>
    </rPh>
    <rPh sb="6" eb="7">
      <t>ボウ</t>
    </rPh>
    <rPh sb="7" eb="8">
      <t>スケ</t>
    </rPh>
    <phoneticPr fontId="3"/>
  </si>
  <si>
    <t>（例）平成１０年４月１日</t>
    <rPh sb="1" eb="2">
      <t>レイ</t>
    </rPh>
    <rPh sb="3" eb="5">
      <t>ヘイセイ</t>
    </rPh>
    <rPh sb="7" eb="8">
      <t>ネン</t>
    </rPh>
    <rPh sb="9" eb="10">
      <t>ガツ</t>
    </rPh>
    <rPh sb="11" eb="12">
      <t>ニチ</t>
    </rPh>
    <phoneticPr fontId="3"/>
  </si>
  <si>
    <t>（例）高砂市荒井町千鳥1丁目1番1号　防災倉庫</t>
    <rPh sb="1" eb="2">
      <t>レイ</t>
    </rPh>
    <rPh sb="3" eb="6">
      <t>タカサゴシ</t>
    </rPh>
    <rPh sb="6" eb="9">
      <t>アライチョウ</t>
    </rPh>
    <rPh sb="9" eb="11">
      <t>チドリ</t>
    </rPh>
    <rPh sb="12" eb="14">
      <t>チョウメ</t>
    </rPh>
    <rPh sb="15" eb="16">
      <t>バン</t>
    </rPh>
    <rPh sb="17" eb="18">
      <t>ゴウ</t>
    </rPh>
    <rPh sb="19" eb="21">
      <t>ボウサイ</t>
    </rPh>
    <rPh sb="21" eb="23">
      <t>ソウコ</t>
    </rPh>
    <phoneticPr fontId="3"/>
  </si>
  <si>
    <t>支店</t>
    <rPh sb="0" eb="2">
      <t>シテン</t>
    </rPh>
    <phoneticPr fontId="3"/>
  </si>
  <si>
    <t>直接入力</t>
    <rPh sb="0" eb="2">
      <t>チョクセツ</t>
    </rPh>
    <rPh sb="2" eb="4">
      <t>ニュウリョク</t>
    </rPh>
    <phoneticPr fontId="3"/>
  </si>
  <si>
    <t>リストから選択</t>
    <rPh sb="5" eb="7">
      <t>センタク</t>
    </rPh>
    <phoneticPr fontId="3"/>
  </si>
  <si>
    <t>（例）○○</t>
    <rPh sb="1" eb="2">
      <t>レイ</t>
    </rPh>
    <phoneticPr fontId="3"/>
  </si>
  <si>
    <t>銀行</t>
    <rPh sb="0" eb="2">
      <t>ギンコウ</t>
    </rPh>
    <phoneticPr fontId="3"/>
  </si>
  <si>
    <t>自主防災組織収支決算書</t>
    <rPh sb="0" eb="2">
      <t>ジシュ</t>
    </rPh>
    <rPh sb="2" eb="4">
      <t>ボウサイ</t>
    </rPh>
    <rPh sb="4" eb="6">
      <t>ソシキ</t>
    </rPh>
    <rPh sb="6" eb="8">
      <t>シュウシ</t>
    </rPh>
    <rPh sb="8" eb="10">
      <t>ケッサン</t>
    </rPh>
    <rPh sb="10" eb="11">
      <t>ショ</t>
    </rPh>
    <phoneticPr fontId="3"/>
  </si>
  <si>
    <t>会長</t>
    <rPh sb="0" eb="2">
      <t>カイチョウ</t>
    </rPh>
    <phoneticPr fontId="3"/>
  </si>
  <si>
    <t>紙を印刷して提出する場合</t>
    <rPh sb="0" eb="1">
      <t>カミ</t>
    </rPh>
    <rPh sb="2" eb="4">
      <t>インサツ</t>
    </rPh>
    <rPh sb="6" eb="8">
      <t>テイシュツ</t>
    </rPh>
    <rPh sb="10" eb="12">
      <t>バアイ</t>
    </rPh>
    <phoneticPr fontId="3"/>
  </si>
  <si>
    <t>次のいずれかにより提出してください</t>
    <rPh sb="0" eb="1">
      <t>ツギ</t>
    </rPh>
    <rPh sb="9" eb="11">
      <t>テイシュツ</t>
    </rPh>
    <phoneticPr fontId="3"/>
  </si>
  <si>
    <t>データで提出する場合</t>
    <rPh sb="4" eb="6">
      <t>テイシュツ</t>
    </rPh>
    <rPh sb="8" eb="10">
      <t>バアイ</t>
    </rPh>
    <phoneticPr fontId="3"/>
  </si>
  <si>
    <t>ファイル名の【】内に自主防災会名を入力し、次のメールアドレスに送信してください</t>
    <rPh sb="4" eb="5">
      <t>メイ</t>
    </rPh>
    <rPh sb="8" eb="9">
      <t>ナイ</t>
    </rPh>
    <rPh sb="10" eb="12">
      <t>ジシュ</t>
    </rPh>
    <rPh sb="12" eb="14">
      <t>ボウサイ</t>
    </rPh>
    <rPh sb="14" eb="15">
      <t>カイ</t>
    </rPh>
    <rPh sb="15" eb="16">
      <t>メイ</t>
    </rPh>
    <rPh sb="17" eb="19">
      <t>ニュウリョク</t>
    </rPh>
    <rPh sb="21" eb="22">
      <t>ツギ</t>
    </rPh>
    <rPh sb="31" eb="33">
      <t>ソウシン</t>
    </rPh>
    <phoneticPr fontId="3"/>
  </si>
  <si>
    <t>提出書類</t>
    <rPh sb="0" eb="2">
      <t>テイシュツ</t>
    </rPh>
    <rPh sb="2" eb="4">
      <t>ショルイ</t>
    </rPh>
    <phoneticPr fontId="3"/>
  </si>
  <si>
    <t>◆領収書等の写し</t>
    <phoneticPr fontId="3"/>
  </si>
  <si>
    <t>ファイル名の【】内に自主防災会名を入力してください</t>
    <phoneticPr fontId="3"/>
  </si>
  <si>
    <t>◆このエクセルファイル</t>
    <phoneticPr fontId="3"/>
  </si>
  <si>
    <t>◆訓練等の活動内容に関する資料
　（印刷物・写真など）</t>
    <rPh sb="1" eb="3">
      <t>クンレン</t>
    </rPh>
    <rPh sb="3" eb="4">
      <t>トウ</t>
    </rPh>
    <rPh sb="5" eb="7">
      <t>カツドウ</t>
    </rPh>
    <rPh sb="7" eb="9">
      <t>ナイヨウ</t>
    </rPh>
    <rPh sb="10" eb="11">
      <t>カン</t>
    </rPh>
    <rPh sb="13" eb="15">
      <t>シリョウ</t>
    </rPh>
    <rPh sb="18" eb="21">
      <t>インサツブツ</t>
    </rPh>
    <rPh sb="22" eb="24">
      <t>シャシン</t>
    </rPh>
    <phoneticPr fontId="3"/>
  </si>
  <si>
    <t>写真データ、PDFファイル等により提出してください</t>
    <rPh sb="17" eb="19">
      <t>テイシュツ</t>
    </rPh>
    <phoneticPr fontId="3"/>
  </si>
  <si>
    <t>※補助金申請時に計上していない科目で支出があれば、以下に入力してください。</t>
    <rPh sb="1" eb="6">
      <t>ホジョキンシンセイ</t>
    </rPh>
    <rPh sb="6" eb="7">
      <t>ジ</t>
    </rPh>
    <rPh sb="8" eb="10">
      <t>ケイジョウ</t>
    </rPh>
    <rPh sb="15" eb="17">
      <t>カモク</t>
    </rPh>
    <rPh sb="16" eb="17">
      <t>ヨカ</t>
    </rPh>
    <rPh sb="18" eb="20">
      <t>シシュツ</t>
    </rPh>
    <rPh sb="25" eb="27">
      <t>イカ</t>
    </rPh>
    <rPh sb="28" eb="30">
      <t>ニュウリョク</t>
    </rPh>
    <phoneticPr fontId="3"/>
  </si>
  <si>
    <t>入力欄</t>
    <rPh sb="0" eb="2">
      <t>ニュウリョク</t>
    </rPh>
    <rPh sb="2" eb="3">
      <t>ラン</t>
    </rPh>
    <phoneticPr fontId="3"/>
  </si>
  <si>
    <t>※注３　支出がなかった科目は、決算額「0」と入力し、摘要欄に支出がなかった旨を入力してください。</t>
    <rPh sb="1" eb="2">
      <t>チュウ</t>
    </rPh>
    <rPh sb="4" eb="6">
      <t>シシュツ</t>
    </rPh>
    <rPh sb="11" eb="13">
      <t>カモク</t>
    </rPh>
    <rPh sb="15" eb="17">
      <t>ケッサン</t>
    </rPh>
    <rPh sb="17" eb="18">
      <t>ガク</t>
    </rPh>
    <rPh sb="22" eb="24">
      <t>ニュウリョク</t>
    </rPh>
    <rPh sb="26" eb="28">
      <t>テキヨウ</t>
    </rPh>
    <rPh sb="28" eb="29">
      <t>ラン</t>
    </rPh>
    <rPh sb="30" eb="32">
      <t>シシュツ</t>
    </rPh>
    <rPh sb="37" eb="38">
      <t>ムネ</t>
    </rPh>
    <rPh sb="39" eb="41">
      <t>ニュウリョク</t>
    </rPh>
    <phoneticPr fontId="3"/>
  </si>
  <si>
    <t>様式１～６を下部のタブから選択して印刷し、次の窓口に持参してください
※様式５「役員名簿」については、任意の様式に替えて提出しても差し支えありません</t>
    <rPh sb="0" eb="2">
      <t>ヨウシキ</t>
    </rPh>
    <rPh sb="6" eb="8">
      <t>カブ</t>
    </rPh>
    <rPh sb="13" eb="15">
      <t>センタク</t>
    </rPh>
    <rPh sb="17" eb="19">
      <t>インサツ</t>
    </rPh>
    <rPh sb="21" eb="22">
      <t>ツギ</t>
    </rPh>
    <rPh sb="23" eb="25">
      <t>マドグチ</t>
    </rPh>
    <rPh sb="26" eb="28">
      <t>ジサン</t>
    </rPh>
    <phoneticPr fontId="3"/>
  </si>
  <si>
    <t>提出窓口</t>
    <rPh sb="0" eb="2">
      <t>テイシュツ</t>
    </rPh>
    <rPh sb="2" eb="4">
      <t>マドグチ</t>
    </rPh>
    <phoneticPr fontId="3"/>
  </si>
  <si>
    <t>コピーできます →</t>
    <phoneticPr fontId="3"/>
  </si>
  <si>
    <t>高砂市荒井町千鳥１丁目１番１号
高砂市役所　本庁４階　９番窓口　危機管理室</t>
    <rPh sb="0" eb="3">
      <t>タカサゴシ</t>
    </rPh>
    <rPh sb="3" eb="6">
      <t>アライチョウ</t>
    </rPh>
    <rPh sb="6" eb="8">
      <t>チドリ</t>
    </rPh>
    <rPh sb="9" eb="11">
      <t>チョウメ</t>
    </rPh>
    <rPh sb="12" eb="13">
      <t>バン</t>
    </rPh>
    <rPh sb="14" eb="15">
      <t>ゴウ</t>
    </rPh>
    <rPh sb="16" eb="21">
      <t>タカサゴシヤクショ</t>
    </rPh>
    <rPh sb="22" eb="24">
      <t>ホンチョウ</t>
    </rPh>
    <rPh sb="25" eb="26">
      <t>カイ</t>
    </rPh>
    <rPh sb="28" eb="29">
      <t>バン</t>
    </rPh>
    <rPh sb="29" eb="31">
      <t>マドグチ</t>
    </rPh>
    <rPh sb="32" eb="34">
      <t>キキ</t>
    </rPh>
    <rPh sb="34" eb="36">
      <t>カンリ</t>
    </rPh>
    <rPh sb="36" eb="37">
      <t>シツ</t>
    </rPh>
    <phoneticPr fontId="3"/>
  </si>
  <si>
    <t>次の窓口に
提出してください</t>
    <rPh sb="0" eb="1">
      <t>ツギ</t>
    </rPh>
    <rPh sb="2" eb="4">
      <t>マドグチ</t>
    </rPh>
    <rPh sb="6" eb="8">
      <t>テイシュツ</t>
    </rPh>
    <phoneticPr fontId="3"/>
  </si>
  <si>
    <t>←運営補助金積算根拠</t>
    <rPh sb="1" eb="3">
      <t>ウンエイ</t>
    </rPh>
    <rPh sb="3" eb="6">
      <t>ホジョキン</t>
    </rPh>
    <rPh sb="6" eb="8">
      <t>セキサン</t>
    </rPh>
    <rPh sb="8" eb="10">
      <t>コンキョ</t>
    </rPh>
    <phoneticPr fontId="3"/>
  </si>
  <si>
    <t>（例）自主　防助</t>
    <rPh sb="1" eb="2">
      <t>レイ</t>
    </rPh>
    <rPh sb="3" eb="5">
      <t>ジシュ</t>
    </rPh>
    <rPh sb="6" eb="7">
      <t>ボウ</t>
    </rPh>
    <rPh sb="7" eb="8">
      <t>タス</t>
    </rPh>
    <phoneticPr fontId="3"/>
  </si>
  <si>
    <t>記載例等</t>
    <rPh sb="0" eb="2">
      <t>キサイ</t>
    </rPh>
    <rPh sb="2" eb="3">
      <t>レイ</t>
    </rPh>
    <rPh sb="3" eb="4">
      <t>トウ</t>
    </rPh>
    <phoneticPr fontId="3"/>
  </si>
  <si>
    <t>★報告書提出時の注意点★</t>
    <rPh sb="1" eb="4">
      <t>ホウコクショ</t>
    </rPh>
    <rPh sb="4" eb="6">
      <t>テイシュツ</t>
    </rPh>
    <rPh sb="6" eb="7">
      <t>ジ</t>
    </rPh>
    <rPh sb="8" eb="11">
      <t>チュウイテン</t>
    </rPh>
    <phoneticPr fontId="3"/>
  </si>
  <si>
    <t>https://logoform.jp/form/GdUU/927836</t>
    <phoneticPr fontId="3"/>
  </si>
  <si>
    <t>https://logoform.jp/form/GdUU/917466</t>
    <phoneticPr fontId="3"/>
  </si>
  <si>
    <t>電子申請フォームにより、このエクセルファイルと添付書類のデータを送信してください</t>
    <rPh sb="0" eb="2">
      <t>デンシ</t>
    </rPh>
    <rPh sb="2" eb="4">
      <t>シンセイ</t>
    </rPh>
    <rPh sb="23" eb="25">
      <t>テンプ</t>
    </rPh>
    <rPh sb="25" eb="27">
      <t>ショルイ</t>
    </rPh>
    <rPh sb="32" eb="34">
      <t>ソウシン</t>
    </rPh>
    <phoneticPr fontId="3"/>
  </si>
  <si>
    <t>電子申請フォームURL</t>
    <rPh sb="0" eb="2">
      <t>デンシ</t>
    </rPh>
    <rPh sb="2" eb="4">
      <t>シンセイ</t>
    </rPh>
    <phoneticPr fontId="3"/>
  </si>
  <si>
    <t>電子申請フォーム
【推奨】</t>
    <rPh sb="0" eb="2">
      <t>デンシ</t>
    </rPh>
    <rPh sb="2" eb="4">
      <t>シンセイ</t>
    </rPh>
    <rPh sb="10" eb="12">
      <t>スイショウ</t>
    </rPh>
    <phoneticPr fontId="3"/>
  </si>
  <si>
    <t>URL</t>
    <phoneticPr fontId="3"/>
  </si>
  <si>
    <t>※注　自治会からの助成金は、必ず計上してください。</t>
    <rPh sb="1" eb="2">
      <t>チュウ</t>
    </rPh>
    <rPh sb="3" eb="6">
      <t>ジチカイ</t>
    </rPh>
    <rPh sb="9" eb="12">
      <t>ジョセイキン</t>
    </rPh>
    <rPh sb="14" eb="15">
      <t>カナラ</t>
    </rPh>
    <rPh sb="16" eb="18">
      <t>ケイジョウ</t>
    </rPh>
    <phoneticPr fontId="3"/>
  </si>
  <si>
    <t>ファイル名の【】内に自主防災会名を入力し、次の電子申請フォームから申請してください</t>
    <rPh sb="4" eb="5">
      <t>メイ</t>
    </rPh>
    <rPh sb="8" eb="9">
      <t>ナイ</t>
    </rPh>
    <rPh sb="10" eb="12">
      <t>ジシュ</t>
    </rPh>
    <rPh sb="12" eb="14">
      <t>ボウサイ</t>
    </rPh>
    <rPh sb="14" eb="15">
      <t>カイ</t>
    </rPh>
    <rPh sb="15" eb="16">
      <t>メイ</t>
    </rPh>
    <rPh sb="17" eb="19">
      <t>ニュウリョク</t>
    </rPh>
    <rPh sb="21" eb="22">
      <t>ツギ</t>
    </rPh>
    <rPh sb="23" eb="27">
      <t>デンシシンセイ</t>
    </rPh>
    <rPh sb="33" eb="35">
      <t>シンセイ</t>
    </rPh>
    <phoneticPr fontId="3"/>
  </si>
  <si>
    <t>※注１　科目は、補助金申請時の科目が自動で反映されるので、各科目の決算額を入力してください。</t>
    <rPh sb="1" eb="2">
      <t>チュウ</t>
    </rPh>
    <rPh sb="4" eb="6">
      <t>カモク</t>
    </rPh>
    <rPh sb="8" eb="11">
      <t>ホジョキン</t>
    </rPh>
    <rPh sb="11" eb="14">
      <t>シンセイジ</t>
    </rPh>
    <rPh sb="15" eb="17">
      <t>カモク</t>
    </rPh>
    <rPh sb="18" eb="20">
      <t>ジドウ</t>
    </rPh>
    <rPh sb="21" eb="23">
      <t>ハンエイ</t>
    </rPh>
    <rPh sb="29" eb="32">
      <t>カクカモク</t>
    </rPh>
    <rPh sb="33" eb="35">
      <t>ケッサン</t>
    </rPh>
    <rPh sb="35" eb="36">
      <t>ガク</t>
    </rPh>
    <rPh sb="37" eb="39">
      <t>ニュウリョク</t>
    </rPh>
    <phoneticPr fontId="3"/>
  </si>
  <si>
    <r>
      <rPr>
        <sz val="12"/>
        <color theme="1"/>
        <rFont val="HG丸ｺﾞｼｯｸM-PRO"/>
        <family val="3"/>
        <charset val="128"/>
      </rPr>
      <t>１．データで報告書を提出する際は、</t>
    </r>
    <r>
      <rPr>
        <b/>
        <sz val="14"/>
        <color theme="1"/>
        <rFont val="HG丸ｺﾞｼｯｸM-PRO"/>
        <family val="3"/>
        <charset val="128"/>
      </rPr>
      <t>「電子申請フォーム」</t>
    </r>
    <r>
      <rPr>
        <sz val="12"/>
        <color theme="1"/>
        <rFont val="HG丸ｺﾞｼｯｸM-PRO"/>
        <family val="3"/>
        <charset val="128"/>
      </rPr>
      <t>により提出をお願いします。</t>
    </r>
    <rPh sb="6" eb="9">
      <t>ホウコクショ</t>
    </rPh>
    <rPh sb="10" eb="12">
      <t>テイシュツ</t>
    </rPh>
    <rPh sb="14" eb="15">
      <t>サイ</t>
    </rPh>
    <rPh sb="18" eb="20">
      <t>デンシ</t>
    </rPh>
    <rPh sb="20" eb="22">
      <t>シンセイ</t>
    </rPh>
    <rPh sb="30" eb="32">
      <t>テイシュツ</t>
    </rPh>
    <rPh sb="34" eb="35">
      <t>ネガ</t>
    </rPh>
    <phoneticPr fontId="3"/>
  </si>
  <si>
    <t>３．電子申請フォームによる提出が難しい場合は、紙ベースで以下の窓口に提出してください。</t>
    <rPh sb="2" eb="4">
      <t>デンシ</t>
    </rPh>
    <rPh sb="4" eb="6">
      <t>シンセイ</t>
    </rPh>
    <rPh sb="13" eb="15">
      <t>テイシュツ</t>
    </rPh>
    <rPh sb="16" eb="17">
      <t>ムズカ</t>
    </rPh>
    <rPh sb="19" eb="21">
      <t>バアイ</t>
    </rPh>
    <rPh sb="23" eb="24">
      <t>カミ</t>
    </rPh>
    <rPh sb="28" eb="30">
      <t>イカ</t>
    </rPh>
    <rPh sb="31" eb="33">
      <t>マドグチ</t>
    </rPh>
    <rPh sb="34" eb="36">
      <t>テイシュツ</t>
    </rPh>
    <phoneticPr fontId="3"/>
  </si>
  <si>
    <t>◆監査等が自筆で署名または押印した
　様式１０の写真またはスキャンデータ</t>
    <rPh sb="1" eb="3">
      <t>カンサ</t>
    </rPh>
    <rPh sb="3" eb="4">
      <t>トウ</t>
    </rPh>
    <rPh sb="5" eb="7">
      <t>ジヒツ</t>
    </rPh>
    <rPh sb="8" eb="10">
      <t>ショメイ</t>
    </rPh>
    <rPh sb="13" eb="15">
      <t>オウイン</t>
    </rPh>
    <rPh sb="19" eb="21">
      <t>ヨウシキ</t>
    </rPh>
    <rPh sb="24" eb="26">
      <t>シャシン</t>
    </rPh>
    <phoneticPr fontId="3"/>
  </si>
  <si>
    <t>様式１０（別ファイル）</t>
    <rPh sb="0" eb="2">
      <t>ヨウシキ</t>
    </rPh>
    <rPh sb="5" eb="6">
      <t>ベツ</t>
    </rPh>
    <phoneticPr fontId="3"/>
  </si>
  <si>
    <t>監査等が自筆で署名または押印したものを提出してください。</t>
    <rPh sb="19" eb="21">
      <t>テイシュツ</t>
    </rPh>
    <phoneticPr fontId="3"/>
  </si>
  <si>
    <t>ファイルはこちら</t>
    <phoneticPr fontId="3"/>
  </si>
  <si>
    <t>様式第１０号</t>
    <rPh sb="0" eb="2">
      <t>ヨウシキ</t>
    </rPh>
    <rPh sb="2" eb="3">
      <t>ダイ</t>
    </rPh>
    <rPh sb="5" eb="6">
      <t>ゴウ</t>
    </rPh>
    <phoneticPr fontId="3"/>
  </si>
  <si>
    <r>
      <t>２．</t>
    </r>
    <r>
      <rPr>
        <b/>
        <sz val="12"/>
        <color theme="1"/>
        <rFont val="HG丸ｺﾞｼｯｸM-PRO"/>
        <family val="3"/>
        <charset val="128"/>
      </rPr>
      <t>様式第１０号「自主防災組織監査報告書」は、自筆による署名または押印が必要です。</t>
    </r>
    <rPh sb="2" eb="4">
      <t>ヨウシキ</t>
    </rPh>
    <rPh sb="4" eb="5">
      <t>ダイ</t>
    </rPh>
    <rPh sb="7" eb="8">
      <t>ゴウ</t>
    </rPh>
    <rPh sb="9" eb="11">
      <t>ジシュ</t>
    </rPh>
    <rPh sb="11" eb="13">
      <t>ボウサイ</t>
    </rPh>
    <rPh sb="13" eb="15">
      <t>ソシキ</t>
    </rPh>
    <rPh sb="15" eb="17">
      <t>カンサ</t>
    </rPh>
    <rPh sb="17" eb="20">
      <t>ホウコクショ</t>
    </rPh>
    <rPh sb="23" eb="25">
      <t>ジヒツ</t>
    </rPh>
    <rPh sb="28" eb="30">
      <t>ショメイ</t>
    </rPh>
    <rPh sb="33" eb="35">
      <t>オウイン</t>
    </rPh>
    <rPh sb="36" eb="38">
      <t>ヒツヨウ</t>
    </rPh>
    <phoneticPr fontId="3"/>
  </si>
  <si>
    <t>　　電子申請で提出する場合は、自筆による署名または押印したものを撮影した写真またはスキャンデータを</t>
    <rPh sb="2" eb="4">
      <t>デンシ</t>
    </rPh>
    <rPh sb="4" eb="6">
      <t>シンセイ</t>
    </rPh>
    <rPh sb="7" eb="9">
      <t>テイシュツ</t>
    </rPh>
    <rPh sb="11" eb="13">
      <t>バアイ</t>
    </rPh>
    <rPh sb="15" eb="17">
      <t>ジヒツ</t>
    </rPh>
    <rPh sb="20" eb="22">
      <t>ショメイ</t>
    </rPh>
    <rPh sb="25" eb="27">
      <t>オウイン</t>
    </rPh>
    <rPh sb="32" eb="34">
      <t>サツエイ</t>
    </rPh>
    <rPh sb="36" eb="38">
      <t>シャシン</t>
    </rPh>
    <phoneticPr fontId="3"/>
  </si>
  <si>
    <t>　　フォーム上にアップロードすることにより提出できます。</t>
    <rPh sb="6" eb="7">
      <t>ジョウ</t>
    </rPh>
    <rPh sb="21" eb="23">
      <t>テイシュツ</t>
    </rPh>
    <phoneticPr fontId="3"/>
  </si>
  <si>
    <t>様式第１０号のデータは
次のリンクからダウンロードできます</t>
    <rPh sb="0" eb="2">
      <t>ヨウシキ</t>
    </rPh>
    <rPh sb="2" eb="3">
      <t>ダイ</t>
    </rPh>
    <rPh sb="5" eb="6">
      <t>ゴウ</t>
    </rPh>
    <rPh sb="12" eb="13">
      <t>ツギ</t>
    </rPh>
    <phoneticPr fontId="3"/>
  </si>
  <si>
    <t>※注１　活動事業計画は、自主防災組織として行う訓練や学習会などの活動計画を入力してください。</t>
    <rPh sb="1" eb="2">
      <t>チュウ</t>
    </rPh>
    <rPh sb="4" eb="6">
      <t>カツドウ</t>
    </rPh>
    <rPh sb="6" eb="8">
      <t>ジギョウ</t>
    </rPh>
    <rPh sb="8" eb="10">
      <t>ケイカク</t>
    </rPh>
    <rPh sb="12" eb="18">
      <t>ジシュボウサイソシキ</t>
    </rPh>
    <rPh sb="21" eb="22">
      <t>オコナ</t>
    </rPh>
    <rPh sb="23" eb="25">
      <t>クンレン</t>
    </rPh>
    <rPh sb="26" eb="28">
      <t>ガクシュウ</t>
    </rPh>
    <rPh sb="28" eb="29">
      <t>カイ</t>
    </rPh>
    <rPh sb="32" eb="34">
      <t>カツドウ</t>
    </rPh>
    <rPh sb="34" eb="36">
      <t>ケイカク</t>
    </rPh>
    <rPh sb="37" eb="39">
      <t>ニュウリョク</t>
    </rPh>
    <phoneticPr fontId="3"/>
  </si>
  <si>
    <t>該当区分の色が変わります</t>
    <rPh sb="0" eb="2">
      <t>ガイトウ</t>
    </rPh>
    <rPh sb="2" eb="4">
      <t>クブン</t>
    </rPh>
    <rPh sb="5" eb="6">
      <t>イロ</t>
    </rPh>
    <rPh sb="7" eb="8">
      <t>カ</t>
    </rPh>
    <phoneticPr fontId="3"/>
  </si>
  <si>
    <t>※注１　支出合計と収入合計（補助金＋自治会助成金）が同額となるように入力してください。</t>
    <rPh sb="1" eb="2">
      <t>チュウ</t>
    </rPh>
    <rPh sb="4" eb="6">
      <t>シシュツ</t>
    </rPh>
    <rPh sb="6" eb="8">
      <t>ゴウケイ</t>
    </rPh>
    <rPh sb="9" eb="11">
      <t>シュウニュウ</t>
    </rPh>
    <rPh sb="11" eb="13">
      <t>ゴウケイ</t>
    </rPh>
    <rPh sb="14" eb="17">
      <t>ホジョキン</t>
    </rPh>
    <rPh sb="18" eb="21">
      <t>ジチカイ</t>
    </rPh>
    <rPh sb="21" eb="24">
      <t>ジョセイキン</t>
    </rPh>
    <rPh sb="26" eb="28">
      <t>ドウガク</t>
    </rPh>
    <rPh sb="34" eb="36">
      <t>ニュウリョク</t>
    </rPh>
    <phoneticPr fontId="3"/>
  </si>
  <si>
    <t>補助金申請額より補助金交付決定額が低くなった場合は、差額分の補助金を市に返還する必要があります。</t>
    <rPh sb="0" eb="3">
      <t>ホジョキン</t>
    </rPh>
    <rPh sb="3" eb="6">
      <t>シンセイガク</t>
    </rPh>
    <rPh sb="8" eb="11">
      <t>ホジョキン</t>
    </rPh>
    <rPh sb="11" eb="13">
      <t>コウフ</t>
    </rPh>
    <rPh sb="13" eb="15">
      <t>ケッテイ</t>
    </rPh>
    <rPh sb="15" eb="16">
      <t>ガク</t>
    </rPh>
    <rPh sb="17" eb="18">
      <t>ヒク</t>
    </rPh>
    <rPh sb="22" eb="24">
      <t>バアイ</t>
    </rPh>
    <rPh sb="26" eb="28">
      <t>サガク</t>
    </rPh>
    <rPh sb="28" eb="29">
      <t>ブン</t>
    </rPh>
    <rPh sb="30" eb="33">
      <t>ホジョキン</t>
    </rPh>
    <rPh sb="34" eb="35">
      <t>シ</t>
    </rPh>
    <rPh sb="36" eb="38">
      <t>ヘンカン</t>
    </rPh>
    <rPh sb="40" eb="42">
      <t>ヒツヨウ</t>
    </rPh>
    <phoneticPr fontId="3"/>
  </si>
  <si>
    <t>補助金の返還事務手続きについては、実績報告時に市職員から説明します。</t>
    <rPh sb="0" eb="3">
      <t>ホジョキン</t>
    </rPh>
    <rPh sb="4" eb="6">
      <t>ヘンカン</t>
    </rPh>
    <rPh sb="6" eb="8">
      <t>ジム</t>
    </rPh>
    <rPh sb="8" eb="10">
      <t>テツヅ</t>
    </rPh>
    <rPh sb="17" eb="19">
      <t>ジッセキ</t>
    </rPh>
    <rPh sb="19" eb="21">
      <t>ホウコク</t>
    </rPh>
    <rPh sb="21" eb="22">
      <t>ジ</t>
    </rPh>
    <rPh sb="23" eb="26">
      <t>シショクイン</t>
    </rPh>
    <rPh sb="28" eb="30">
      <t>セツメイ</t>
    </rPh>
    <phoneticPr fontId="3"/>
  </si>
  <si>
    <t>交付申請時の参加予定世帯数より多くなるように報告してください →</t>
    <rPh sb="0" eb="2">
      <t>コウフ</t>
    </rPh>
    <rPh sb="2" eb="5">
      <t>シンセイジ</t>
    </rPh>
    <rPh sb="8" eb="10">
      <t>ヨテイ</t>
    </rPh>
    <rPh sb="15" eb="16">
      <t>オオ</t>
    </rPh>
    <rPh sb="22" eb="24">
      <t>ホウコク</t>
    </rPh>
    <phoneticPr fontId="3"/>
  </si>
  <si>
    <t>（参考）交付申請時の合計参加世帯数</t>
    <rPh sb="1" eb="3">
      <t>サンコウ</t>
    </rPh>
    <rPh sb="4" eb="6">
      <t>コウフ</t>
    </rPh>
    <phoneticPr fontId="3"/>
  </si>
  <si>
    <t>記入例</t>
    <rPh sb="0" eb="2">
      <t>キニュウ</t>
    </rPh>
    <rPh sb="2" eb="3">
      <t>レイ</t>
    </rPh>
    <phoneticPr fontId="3"/>
  </si>
  <si>
    <t>実績報告の際に交付申請時のデータが一部自動入力されますので、実績報告時も同じファイルを使用してください。</t>
    <rPh sb="0" eb="2">
      <t>ジッセキ</t>
    </rPh>
    <rPh sb="2" eb="4">
      <t>ホウコク</t>
    </rPh>
    <rPh sb="5" eb="6">
      <t>サイ</t>
    </rPh>
    <rPh sb="7" eb="9">
      <t>コウフ</t>
    </rPh>
    <rPh sb="9" eb="11">
      <t>シンセイ</t>
    </rPh>
    <rPh sb="11" eb="12">
      <t>ジ</t>
    </rPh>
    <rPh sb="17" eb="19">
      <t>イチブ</t>
    </rPh>
    <rPh sb="19" eb="23">
      <t>ジドウニュウリョク</t>
    </rPh>
    <rPh sb="30" eb="32">
      <t>ジッセキ</t>
    </rPh>
    <rPh sb="32" eb="34">
      <t>ホウコク</t>
    </rPh>
    <rPh sb="34" eb="35">
      <t>ジ</t>
    </rPh>
    <rPh sb="36" eb="37">
      <t>オナ</t>
    </rPh>
    <rPh sb="43" eb="45">
      <t>シヨウ</t>
    </rPh>
    <phoneticPr fontId="3"/>
  </si>
  <si>
    <t>交付申請のデータが一部自動入力されていますので、交付申請した時と同じファイルを使用してください。</t>
    <rPh sb="0" eb="2">
      <t>コウフ</t>
    </rPh>
    <rPh sb="2" eb="4">
      <t>シンセイ</t>
    </rPh>
    <rPh sb="9" eb="11">
      <t>イチブ</t>
    </rPh>
    <rPh sb="11" eb="13">
      <t>ジドウ</t>
    </rPh>
    <rPh sb="13" eb="15">
      <t>ニュウリョク</t>
    </rPh>
    <rPh sb="24" eb="28">
      <t>コウフシンセイ</t>
    </rPh>
    <rPh sb="30" eb="31">
      <t>トキ</t>
    </rPh>
    <rPh sb="32" eb="33">
      <t>オナ</t>
    </rPh>
    <rPh sb="39" eb="41">
      <t>シヨウ</t>
    </rPh>
    <phoneticPr fontId="3"/>
  </si>
  <si>
    <t>会議等の内容</t>
    <rPh sb="0" eb="2">
      <t>カイギ</t>
    </rPh>
    <rPh sb="2" eb="3">
      <t>トウ</t>
    </rPh>
    <phoneticPr fontId="3"/>
  </si>
  <si>
    <t>訓練・学習・啓発等活動の内容</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</si>
</sst>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0"/>
    <numFmt numFmtId="177" formatCode="#,##0&quot;円&quot;;[Red]\-#,##0&quot;円&quot;"/>
    <numFmt numFmtId="178" formatCode="m&quot;月&quot;d&quot;日&quot;;@"/>
    <numFmt numFmtId="179" formatCode="0&quot;世帯&quot;"/>
  </numFmts>
  <fonts count="28" x14ac:knownFonts="1">
    <font>
      <sz val="11"/>
      <color theme="1"/>
      <name val="HG丸ｺﾞｼｯｸM-PRO"/>
      <family val="2"/>
      <charset val="128"/>
    </font>
    <font>
      <sz val="11"/>
      <color theme="1"/>
      <name val="HG丸ｺﾞｼｯｸM-PRO"/>
      <family val="2"/>
      <charset val="128"/>
    </font>
    <font>
      <sz val="11"/>
      <color theme="1"/>
      <name val="ＭＳ 明朝"/>
      <family val="1"/>
      <charset val="128"/>
    </font>
    <font>
      <sz val="6"/>
      <name val="HG丸ｺﾞｼｯｸM-PRO"/>
      <family val="2"/>
      <charset val="128"/>
    </font>
    <font>
      <sz val="16"/>
      <color theme="1"/>
      <name val="ＭＳ 明朝"/>
      <family val="1"/>
      <charset val="128"/>
    </font>
    <font>
      <b/>
      <sz val="16"/>
      <color theme="1"/>
      <name val="ＭＳ 明朝"/>
      <family val="1"/>
      <charset val="128"/>
    </font>
    <font>
      <sz val="16"/>
      <color theme="1"/>
      <name val="HG丸ｺﾞｼｯｸM-PRO"/>
      <family val="2"/>
      <charset val="128"/>
    </font>
    <font>
      <sz val="11"/>
      <color rgb="FF92D050"/>
      <name val="HG丸ｺﾞｼｯｸM-PRO"/>
      <family val="2"/>
      <charset val="128"/>
    </font>
    <font>
      <sz val="16"/>
      <color theme="1"/>
      <name val="HG丸ｺﾞｼｯｸM-PRO"/>
      <family val="3"/>
      <charset val="128"/>
    </font>
    <font>
      <sz val="18"/>
      <color theme="1"/>
      <name val="HG丸ｺﾞｼｯｸM-PRO"/>
      <family val="3"/>
      <charset val="128"/>
    </font>
    <font>
      <b/>
      <sz val="11"/>
      <color theme="1"/>
      <name val="HG丸ｺﾞｼｯｸM-PRO"/>
      <family val="3"/>
      <charset val="128"/>
    </font>
    <font>
      <b/>
      <sz val="12"/>
      <color theme="1"/>
      <name val="HG丸ｺﾞｼｯｸM-PRO"/>
      <family val="3"/>
      <charset val="128"/>
    </font>
    <font>
      <sz val="12"/>
      <color theme="1"/>
      <name val="HG丸ｺﾞｼｯｸM-PRO"/>
      <family val="2"/>
      <charset val="128"/>
    </font>
    <font>
      <sz val="14"/>
      <color theme="1"/>
      <name val="HG丸ｺﾞｼｯｸM-PRO"/>
      <family val="2"/>
      <charset val="128"/>
    </font>
    <font>
      <sz val="10"/>
      <color theme="1"/>
      <name val="HG丸ｺﾞｼｯｸM-PRO"/>
      <family val="2"/>
      <charset val="128"/>
    </font>
    <font>
      <u/>
      <sz val="11"/>
      <color theme="10"/>
      <name val="HG丸ｺﾞｼｯｸM-PRO"/>
      <family val="2"/>
      <charset val="128"/>
    </font>
    <font>
      <sz val="12"/>
      <color theme="1"/>
      <name val="HG丸ｺﾞｼｯｸM-PRO"/>
      <family val="3"/>
      <charset val="128"/>
    </font>
    <font>
      <sz val="14"/>
      <color theme="1"/>
      <name val="HG丸ｺﾞｼｯｸM-PRO"/>
      <family val="3"/>
      <charset val="128"/>
    </font>
    <font>
      <b/>
      <sz val="18"/>
      <color theme="1"/>
      <name val="HG丸ｺﾞｼｯｸM-PRO"/>
      <family val="3"/>
      <charset val="128"/>
    </font>
    <font>
      <sz val="12"/>
      <color theme="1"/>
      <name val="ＭＳ 明朝"/>
      <family val="1"/>
      <charset val="128"/>
    </font>
    <font>
      <sz val="11"/>
      <color theme="1"/>
      <name val="HG丸ｺﾞｼｯｸM-PRO"/>
      <family val="3"/>
      <charset val="128"/>
    </font>
    <font>
      <sz val="9"/>
      <color theme="1"/>
      <name val="ＭＳ 明朝"/>
      <family val="1"/>
      <charset val="128"/>
    </font>
    <font>
      <b/>
      <sz val="16"/>
      <color theme="1"/>
      <name val="HG丸ｺﾞｼｯｸM-PRO"/>
      <family val="3"/>
      <charset val="128"/>
    </font>
    <font>
      <sz val="22"/>
      <color theme="1"/>
      <name val="HG丸ｺﾞｼｯｸM-PRO"/>
      <family val="3"/>
      <charset val="128"/>
    </font>
    <font>
      <b/>
      <sz val="22"/>
      <color theme="1"/>
      <name val="HG丸ｺﾞｼｯｸM-PRO"/>
      <family val="3"/>
      <charset val="128"/>
    </font>
    <font>
      <sz val="20"/>
      <color theme="1"/>
      <name val="HG丸ｺﾞｼｯｸM-PRO"/>
      <family val="3"/>
      <charset val="128"/>
    </font>
    <font>
      <b/>
      <sz val="14"/>
      <color theme="1"/>
      <name val="HG丸ｺﾞｼｯｸM-PRO"/>
      <family val="3"/>
      <charset val="128"/>
    </font>
    <font>
      <sz val="11"/>
      <color rgb="FFFFFF00"/>
      <name val="HG丸ｺﾞｼｯｸM-PRO"/>
      <family val="2"/>
      <charset val="128"/>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4" tint="0.39997558519241921"/>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hair">
        <color indexed="64"/>
      </bottom>
      <diagonal/>
    </border>
    <border>
      <left/>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hair">
        <color indexed="64"/>
      </bottom>
      <diagonal/>
    </border>
    <border>
      <left/>
      <right style="dotted">
        <color indexed="64"/>
      </right>
      <top style="thin">
        <color indexed="64"/>
      </top>
      <bottom style="thin">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5" fillId="0" borderId="0" applyNumberFormat="0" applyFill="0" applyBorder="0" applyAlignment="0" applyProtection="0">
      <alignment vertical="center"/>
    </xf>
  </cellStyleXfs>
  <cellXfs count="687">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distributed" vertical="center" justifyLastLine="1"/>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left" vertical="center"/>
    </xf>
    <xf numFmtId="3" fontId="2" fillId="0" borderId="0" xfId="0" applyNumberFormat="1" applyFont="1" applyAlignment="1">
      <alignment horizontal="center" vertical="center"/>
    </xf>
    <xf numFmtId="0" fontId="2" fillId="0" borderId="0" xfId="0" applyFont="1" applyAlignment="1">
      <alignment vertical="center" wrapText="1"/>
    </xf>
    <xf numFmtId="0" fontId="2" fillId="0" borderId="0" xfId="0" applyFont="1" applyBorder="1">
      <alignment vertical="center"/>
    </xf>
    <xf numFmtId="0" fontId="2" fillId="0" borderId="8" xfId="0" applyFont="1" applyBorder="1">
      <alignment vertical="center"/>
    </xf>
    <xf numFmtId="0" fontId="2" fillId="0" borderId="0" xfId="0" applyFont="1" applyAlignment="1">
      <alignment horizontal="left" vertical="center" wrapText="1"/>
    </xf>
    <xf numFmtId="0" fontId="5" fillId="0" borderId="0" xfId="0" applyFont="1" applyAlignment="1">
      <alignment vertical="center" justifyLastLine="1"/>
    </xf>
    <xf numFmtId="0" fontId="2" fillId="0" borderId="7" xfId="0" applyFont="1" applyBorder="1" applyAlignment="1">
      <alignment vertical="center"/>
    </xf>
    <xf numFmtId="0" fontId="2" fillId="0" borderId="0"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0" xfId="0" applyFont="1" applyAlignment="1">
      <alignment vertical="center" justifyLastLine="1"/>
    </xf>
    <xf numFmtId="0" fontId="2" fillId="0" borderId="0" xfId="0" applyFont="1" applyBorder="1" applyAlignment="1">
      <alignment vertical="center"/>
    </xf>
    <xf numFmtId="0" fontId="2" fillId="0" borderId="8" xfId="0" applyFont="1" applyBorder="1" applyAlignment="1">
      <alignment vertical="center"/>
    </xf>
    <xf numFmtId="0" fontId="2" fillId="0" borderId="10" xfId="0" applyFont="1" applyBorder="1" applyAlignment="1">
      <alignment vertical="center"/>
    </xf>
    <xf numFmtId="0" fontId="2" fillId="0" borderId="3" xfId="0" applyFont="1" applyBorder="1">
      <alignment vertical="center"/>
    </xf>
    <xf numFmtId="0" fontId="2" fillId="0" borderId="13" xfId="0" applyFont="1" applyBorder="1" applyAlignment="1">
      <alignment vertical="distributed" textRotation="255" justifyLastLine="1"/>
    </xf>
    <xf numFmtId="0" fontId="2" fillId="0" borderId="14" xfId="0" applyFont="1" applyBorder="1" applyAlignment="1">
      <alignment vertical="distributed" textRotation="255" justifyLastLine="1"/>
    </xf>
    <xf numFmtId="0" fontId="2" fillId="0" borderId="13" xfId="0" applyFont="1" applyBorder="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176" fontId="2" fillId="0" borderId="0" xfId="0" applyNumberFormat="1" applyFont="1" applyBorder="1" applyAlignment="1">
      <alignment vertical="center"/>
    </xf>
    <xf numFmtId="176" fontId="2" fillId="0" borderId="8" xfId="0" applyNumberFormat="1" applyFont="1" applyBorder="1" applyAlignment="1">
      <alignment vertical="center"/>
    </xf>
    <xf numFmtId="0" fontId="2" fillId="0" borderId="16" xfId="0" applyFont="1" applyBorder="1" applyAlignment="1">
      <alignment vertical="center"/>
    </xf>
    <xf numFmtId="0" fontId="2" fillId="0" borderId="12" xfId="0" applyFont="1" applyBorder="1" applyAlignment="1">
      <alignment vertical="center"/>
    </xf>
    <xf numFmtId="0" fontId="0" fillId="2" borderId="1" xfId="0" applyFill="1" applyBorder="1" applyAlignment="1">
      <alignment horizontal="center" vertical="center"/>
    </xf>
    <xf numFmtId="0" fontId="0" fillId="2" borderId="1" xfId="0" applyFill="1" applyBorder="1" applyAlignment="1">
      <alignment horizontal="center" vertical="center"/>
    </xf>
    <xf numFmtId="0" fontId="2" fillId="0" borderId="7" xfId="0" applyFont="1" applyBorder="1" applyAlignment="1">
      <alignment vertical="center" shrinkToFit="1"/>
    </xf>
    <xf numFmtId="0" fontId="2" fillId="0" borderId="0" xfId="0" applyFont="1" applyBorder="1" applyAlignment="1">
      <alignment vertical="center" shrinkToFit="1"/>
    </xf>
    <xf numFmtId="0" fontId="0" fillId="2" borderId="1" xfId="0" applyFill="1" applyBorder="1" applyAlignment="1">
      <alignment horizontal="left" vertical="center"/>
    </xf>
    <xf numFmtId="0" fontId="0" fillId="2" borderId="2" xfId="0" applyFill="1" applyBorder="1" applyAlignment="1">
      <alignment horizontal="distributed" vertical="center" justifyLastLine="1"/>
    </xf>
    <xf numFmtId="0" fontId="0" fillId="2" borderId="1" xfId="0" applyFill="1" applyBorder="1" applyAlignment="1">
      <alignment horizontal="distributed" vertical="center" justifyLastLine="1"/>
    </xf>
    <xf numFmtId="0" fontId="0" fillId="2" borderId="1" xfId="0" applyFill="1" applyBorder="1" applyAlignment="1">
      <alignment horizontal="center" vertical="center" shrinkToFit="1"/>
    </xf>
    <xf numFmtId="0" fontId="0" fillId="2" borderId="1" xfId="0" applyFill="1" applyBorder="1" applyAlignment="1">
      <alignment horizontal="center" vertical="center"/>
    </xf>
    <xf numFmtId="0" fontId="14" fillId="2" borderId="1" xfId="0" applyFont="1" applyFill="1" applyBorder="1" applyAlignment="1">
      <alignment horizontal="center" vertical="center"/>
    </xf>
    <xf numFmtId="0" fontId="0" fillId="4" borderId="1" xfId="0" applyFill="1" applyBorder="1">
      <alignment vertical="center"/>
    </xf>
    <xf numFmtId="177" fontId="16" fillId="4" borderId="10" xfId="1" applyNumberFormat="1" applyFont="1" applyFill="1" applyBorder="1" applyAlignment="1">
      <alignment vertical="center"/>
    </xf>
    <xf numFmtId="177" fontId="16" fillId="4" borderId="11" xfId="1" applyNumberFormat="1" applyFont="1" applyFill="1" applyBorder="1" applyAlignment="1">
      <alignment vertical="center"/>
    </xf>
    <xf numFmtId="177" fontId="16" fillId="4" borderId="1" xfId="1" applyNumberFormat="1" applyFont="1" applyFill="1" applyBorder="1" applyAlignment="1">
      <alignment horizontal="right" vertical="center"/>
    </xf>
    <xf numFmtId="56" fontId="0" fillId="3" borderId="1" xfId="0" applyNumberFormat="1" applyFill="1" applyBorder="1" applyAlignment="1" applyProtection="1">
      <alignment horizontal="left" vertical="center"/>
      <protection locked="0"/>
    </xf>
    <xf numFmtId="0" fontId="0" fillId="3" borderId="1" xfId="0" applyFill="1" applyBorder="1" applyAlignment="1" applyProtection="1">
      <alignment horizontal="left" vertical="center"/>
      <protection locked="0"/>
    </xf>
    <xf numFmtId="0" fontId="0" fillId="3" borderId="1" xfId="0" applyFill="1" applyBorder="1" applyAlignment="1" applyProtection="1">
      <alignment horizontal="right" vertical="center"/>
      <protection locked="0"/>
    </xf>
    <xf numFmtId="0" fontId="0" fillId="3" borderId="1" xfId="0" applyFill="1" applyBorder="1" applyAlignment="1" applyProtection="1">
      <alignment horizontal="center" vertical="center"/>
      <protection locked="0"/>
    </xf>
    <xf numFmtId="0" fontId="0" fillId="3" borderId="1" xfId="0" applyFill="1" applyBorder="1" applyAlignment="1" applyProtection="1">
      <alignment horizontal="center" vertical="center" shrinkToFit="1"/>
      <protection locked="0"/>
    </xf>
    <xf numFmtId="0" fontId="0" fillId="3" borderId="1" xfId="0" applyFont="1" applyFill="1" applyBorder="1" applyAlignment="1" applyProtection="1">
      <alignment horizontal="center" vertical="center" shrinkToFit="1"/>
      <protection locked="0"/>
    </xf>
    <xf numFmtId="0" fontId="0" fillId="2" borderId="1" xfId="0" applyFill="1" applyBorder="1" applyAlignment="1">
      <alignment horizontal="center" vertical="center"/>
    </xf>
    <xf numFmtId="0" fontId="0" fillId="2" borderId="1" xfId="0" applyFill="1" applyBorder="1" applyAlignment="1">
      <alignment horizontal="left" vertical="center"/>
    </xf>
    <xf numFmtId="0" fontId="0" fillId="2" borderId="12" xfId="0" applyFill="1" applyBorder="1" applyAlignment="1">
      <alignment horizontal="center" vertical="center"/>
    </xf>
    <xf numFmtId="0" fontId="0" fillId="4" borderId="0" xfId="0" applyFill="1">
      <alignment vertical="center"/>
    </xf>
    <xf numFmtId="0" fontId="2" fillId="0" borderId="0" xfId="0" applyFont="1" applyBorder="1" applyAlignment="1">
      <alignment vertical="center" shrinkToFit="1"/>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wrapText="1"/>
    </xf>
    <xf numFmtId="3" fontId="2" fillId="0" borderId="0" xfId="0" applyNumberFormat="1" applyFont="1" applyAlignment="1">
      <alignment horizontal="center" vertical="center"/>
    </xf>
    <xf numFmtId="0" fontId="2" fillId="0" borderId="7" xfId="0" applyFont="1" applyBorder="1" applyAlignment="1">
      <alignment vertical="center" shrinkToFit="1"/>
    </xf>
    <xf numFmtId="0" fontId="2" fillId="0" borderId="0" xfId="0" applyFont="1" applyBorder="1" applyAlignment="1">
      <alignment vertical="center" shrinkToFit="1"/>
    </xf>
    <xf numFmtId="0" fontId="2" fillId="0" borderId="0" xfId="0" applyFont="1" applyAlignment="1">
      <alignment horizontal="right" vertical="center"/>
    </xf>
    <xf numFmtId="0" fontId="2" fillId="0" borderId="7" xfId="0" applyFont="1" applyBorder="1" applyAlignment="1">
      <alignment vertical="center"/>
    </xf>
    <xf numFmtId="0" fontId="2" fillId="0" borderId="0" xfId="0" applyFont="1" applyBorder="1" applyAlignment="1">
      <alignment vertical="center"/>
    </xf>
    <xf numFmtId="0" fontId="2" fillId="0" borderId="4" xfId="0" applyFont="1" applyBorder="1" applyAlignment="1">
      <alignment vertical="center" justifyLastLine="1"/>
    </xf>
    <xf numFmtId="0" fontId="2" fillId="0" borderId="5" xfId="0" applyFont="1" applyBorder="1" applyAlignment="1">
      <alignment vertical="center" justifyLastLine="1"/>
    </xf>
    <xf numFmtId="0" fontId="2" fillId="0" borderId="6" xfId="0" applyFont="1" applyBorder="1" applyAlignment="1">
      <alignment vertical="center" justifyLastLine="1"/>
    </xf>
    <xf numFmtId="0" fontId="2" fillId="0" borderId="7" xfId="0" applyFont="1" applyBorder="1" applyAlignment="1">
      <alignment vertical="center" justifyLastLine="1"/>
    </xf>
    <xf numFmtId="0" fontId="2" fillId="0" borderId="0" xfId="0" applyFont="1" applyBorder="1" applyAlignment="1">
      <alignment vertical="center" justifyLastLine="1"/>
    </xf>
    <xf numFmtId="0" fontId="2" fillId="0" borderId="8" xfId="0" applyFont="1" applyBorder="1" applyAlignment="1">
      <alignment vertical="center" justifyLastLine="1"/>
    </xf>
    <xf numFmtId="0" fontId="2" fillId="0" borderId="9" xfId="0" applyFont="1" applyBorder="1" applyAlignment="1">
      <alignment vertical="center" justifyLastLine="1"/>
    </xf>
    <xf numFmtId="0" fontId="2" fillId="0" borderId="10" xfId="0" applyFont="1" applyBorder="1" applyAlignment="1">
      <alignment vertical="center" justifyLastLine="1"/>
    </xf>
    <xf numFmtId="0" fontId="2" fillId="0" borderId="11" xfId="0" applyFont="1" applyBorder="1" applyAlignment="1">
      <alignment vertical="center" justifyLastLine="1"/>
    </xf>
    <xf numFmtId="0" fontId="2" fillId="0" borderId="0" xfId="0" applyFont="1" applyBorder="1" applyAlignment="1">
      <alignment horizontal="center" vertical="center" justifyLastLine="1"/>
    </xf>
    <xf numFmtId="0" fontId="2" fillId="0" borderId="0" xfId="0" applyFont="1" applyBorder="1" applyAlignment="1">
      <alignment horizontal="right" vertical="center" justifyLastLine="1"/>
    </xf>
    <xf numFmtId="0" fontId="0" fillId="2" borderId="3" xfId="0" applyFill="1" applyBorder="1" applyAlignment="1">
      <alignment horizontal="distributed" vertical="center" justifyLastLine="1"/>
    </xf>
    <xf numFmtId="0" fontId="0" fillId="2" borderId="17" xfId="0" applyFill="1" applyBorder="1" applyAlignment="1">
      <alignment horizontal="distributed" vertical="center" justifyLastLine="1"/>
    </xf>
    <xf numFmtId="0" fontId="2" fillId="0" borderId="9" xfId="0" applyFont="1" applyBorder="1">
      <alignment vertical="center"/>
    </xf>
    <xf numFmtId="0" fontId="2" fillId="0" borderId="10" xfId="0" applyFont="1" applyBorder="1">
      <alignment vertical="center"/>
    </xf>
    <xf numFmtId="0" fontId="2" fillId="0" borderId="0" xfId="0" applyFont="1" applyBorder="1" applyAlignment="1">
      <alignment vertical="top"/>
    </xf>
    <xf numFmtId="0" fontId="2" fillId="0" borderId="9" xfId="0" applyFont="1" applyBorder="1" applyAlignment="1">
      <alignment vertical="top"/>
    </xf>
    <xf numFmtId="0" fontId="2" fillId="0" borderId="10" xfId="0" applyFont="1" applyBorder="1" applyAlignment="1">
      <alignment vertical="top"/>
    </xf>
    <xf numFmtId="0" fontId="2" fillId="0" borderId="7" xfId="0" applyFont="1" applyBorder="1" applyAlignment="1">
      <alignment vertical="top"/>
    </xf>
    <xf numFmtId="0" fontId="16" fillId="4" borderId="1" xfId="0" applyFont="1" applyFill="1" applyBorder="1" applyAlignment="1">
      <alignment horizontal="center" vertical="center"/>
    </xf>
    <xf numFmtId="0" fontId="0" fillId="3" borderId="1" xfId="0" applyFill="1" applyBorder="1" applyAlignment="1" applyProtection="1">
      <alignment horizontal="center" vertical="center"/>
      <protection locked="0"/>
    </xf>
    <xf numFmtId="0" fontId="0" fillId="2" borderId="1" xfId="0" applyFill="1" applyBorder="1" applyAlignment="1">
      <alignment horizontal="righ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pplyProtection="1">
      <alignment horizontal="center" vertical="center"/>
    </xf>
    <xf numFmtId="38" fontId="0" fillId="2" borderId="16" xfId="1" applyFont="1" applyFill="1" applyBorder="1" applyAlignment="1">
      <alignment vertical="center"/>
    </xf>
    <xf numFmtId="38" fontId="0" fillId="2" borderId="12" xfId="1" applyFont="1" applyFill="1" applyBorder="1" applyAlignment="1">
      <alignment vertical="center"/>
    </xf>
    <xf numFmtId="0" fontId="0" fillId="2" borderId="1" xfId="0" applyFill="1" applyBorder="1">
      <alignment vertical="center"/>
    </xf>
    <xf numFmtId="0" fontId="0" fillId="2" borderId="1" xfId="0" applyFill="1" applyBorder="1" applyAlignment="1">
      <alignment horizontal="center" vertical="center"/>
    </xf>
    <xf numFmtId="0" fontId="0" fillId="3" borderId="1" xfId="0" applyFill="1" applyBorder="1" applyAlignment="1" applyProtection="1">
      <alignment horizontal="center" vertical="center"/>
      <protection locked="0"/>
    </xf>
    <xf numFmtId="0" fontId="2" fillId="0" borderId="0"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0" fillId="4" borderId="1" xfId="0" applyFill="1" applyBorder="1" applyAlignment="1">
      <alignment horizontal="distributed" vertical="center" justifyLastLine="1"/>
    </xf>
    <xf numFmtId="0" fontId="0" fillId="4" borderId="0" xfId="0" applyFill="1" applyBorder="1">
      <alignment vertical="center"/>
    </xf>
    <xf numFmtId="0" fontId="0" fillId="4" borderId="0" xfId="0" applyFill="1" applyAlignment="1">
      <alignment horizontal="right" vertical="center"/>
    </xf>
    <xf numFmtId="0" fontId="0" fillId="4" borderId="0" xfId="0" applyFill="1" applyBorder="1" applyAlignment="1">
      <alignment horizontal="left" vertical="center"/>
    </xf>
    <xf numFmtId="0" fontId="0" fillId="2" borderId="1" xfId="0" applyFill="1" applyBorder="1" applyAlignment="1">
      <alignment horizontal="center" vertical="center"/>
    </xf>
    <xf numFmtId="0" fontId="0" fillId="3" borderId="1" xfId="0" applyFill="1" applyBorder="1" applyAlignment="1" applyProtection="1">
      <alignment horizontal="center" vertical="center"/>
      <protection locked="0"/>
    </xf>
    <xf numFmtId="0" fontId="2" fillId="0" borderId="0" xfId="0" applyFont="1" applyAlignment="1">
      <alignment horizontal="left" vertical="center"/>
    </xf>
    <xf numFmtId="0" fontId="2" fillId="0" borderId="5" xfId="0" applyFont="1" applyBorder="1" applyAlignment="1">
      <alignment horizontal="left" vertical="center"/>
    </xf>
    <xf numFmtId="0" fontId="2" fillId="0" borderId="0"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0" xfId="0" applyFont="1" applyBorder="1">
      <alignment vertical="center"/>
    </xf>
    <xf numFmtId="0" fontId="2" fillId="0" borderId="8" xfId="0" applyFont="1" applyBorder="1">
      <alignment vertical="center"/>
    </xf>
    <xf numFmtId="0" fontId="2" fillId="0" borderId="8" xfId="0" applyFont="1" applyBorder="1" applyAlignment="1">
      <alignment vertical="top"/>
    </xf>
    <xf numFmtId="0" fontId="2" fillId="0" borderId="11" xfId="0" applyFont="1" applyBorder="1" applyAlignment="1">
      <alignment vertical="top"/>
    </xf>
    <xf numFmtId="0" fontId="2" fillId="0" borderId="0" xfId="0" applyFont="1" applyAlignment="1">
      <alignment vertical="top"/>
    </xf>
    <xf numFmtId="0" fontId="2" fillId="0" borderId="0" xfId="0" applyFont="1" applyAlignment="1"/>
    <xf numFmtId="0" fontId="2" fillId="0" borderId="0" xfId="0" applyNumberFormat="1" applyFont="1" applyAlignment="1">
      <alignment horizontal="left" vertical="center"/>
    </xf>
    <xf numFmtId="0" fontId="2" fillId="0" borderId="0" xfId="0" applyFont="1" applyAlignment="1">
      <alignment horizontal="distributed" vertical="center"/>
    </xf>
    <xf numFmtId="0" fontId="2" fillId="0" borderId="0" xfId="0" applyFont="1" applyAlignment="1">
      <alignment horizontal="right"/>
    </xf>
    <xf numFmtId="0" fontId="2" fillId="0" borderId="7" xfId="0" applyFont="1" applyBorder="1">
      <alignment vertical="center"/>
    </xf>
    <xf numFmtId="0" fontId="4" fillId="0" borderId="0" xfId="0" applyFont="1" applyAlignment="1">
      <alignment vertical="center"/>
    </xf>
    <xf numFmtId="0" fontId="10" fillId="4" borderId="0" xfId="0" applyFont="1" applyFill="1">
      <alignment vertical="center"/>
    </xf>
    <xf numFmtId="0" fontId="2" fillId="0" borderId="0" xfId="0" applyFont="1" applyAlignment="1">
      <alignment horizontal="distributed" vertical="center" shrinkToFit="1"/>
    </xf>
    <xf numFmtId="0" fontId="0" fillId="4" borderId="1" xfId="0" applyFill="1" applyBorder="1" applyAlignment="1">
      <alignment horizontal="right" vertical="center"/>
    </xf>
    <xf numFmtId="0" fontId="0" fillId="2" borderId="1" xfId="0" applyFill="1" applyBorder="1" applyAlignment="1">
      <alignment horizontal="center" vertical="center"/>
    </xf>
    <xf numFmtId="0" fontId="0" fillId="2" borderId="1" xfId="0" applyFill="1" applyBorder="1" applyAlignment="1">
      <alignment horizontal="left" vertical="center"/>
    </xf>
    <xf numFmtId="38" fontId="0" fillId="3" borderId="1" xfId="1" applyFont="1" applyFill="1" applyBorder="1" applyAlignment="1" applyProtection="1">
      <alignment horizontal="center" vertical="center"/>
      <protection locked="0"/>
    </xf>
    <xf numFmtId="0" fontId="20" fillId="2" borderId="1" xfId="0" applyFont="1" applyFill="1" applyBorder="1" applyAlignment="1">
      <alignment horizontal="center" vertical="center"/>
    </xf>
    <xf numFmtId="0" fontId="0" fillId="2" borderId="1" xfId="0" applyFont="1" applyFill="1" applyBorder="1" applyAlignment="1">
      <alignment horizontal="distributed" vertical="center" indent="1" justifyLastLine="1"/>
    </xf>
    <xf numFmtId="177" fontId="16" fillId="4" borderId="1" xfId="1" applyNumberFormat="1" applyFont="1" applyFill="1" applyBorder="1" applyAlignment="1">
      <alignment horizontal="right" vertical="center"/>
    </xf>
    <xf numFmtId="0" fontId="0" fillId="4" borderId="2" xfId="0" applyFill="1" applyBorder="1" applyAlignment="1">
      <alignment vertical="center"/>
    </xf>
    <xf numFmtId="0" fontId="27" fillId="4" borderId="12" xfId="0" applyFont="1" applyFill="1" applyBorder="1" applyAlignment="1">
      <alignment vertical="center"/>
    </xf>
    <xf numFmtId="0" fontId="0" fillId="3" borderId="1" xfId="0" applyFill="1" applyBorder="1" applyAlignment="1" applyProtection="1">
      <alignment horizontal="center" vertical="center"/>
      <protection locked="0"/>
    </xf>
    <xf numFmtId="0" fontId="16" fillId="4" borderId="0" xfId="0" applyFont="1" applyFill="1">
      <alignment vertical="center"/>
    </xf>
    <xf numFmtId="0" fontId="0" fillId="7" borderId="0" xfId="0" applyFill="1">
      <alignment vertical="center"/>
    </xf>
    <xf numFmtId="0" fontId="23" fillId="7" borderId="0" xfId="0" applyFont="1" applyFill="1">
      <alignment vertical="center"/>
    </xf>
    <xf numFmtId="0" fontId="13" fillId="7" borderId="0" xfId="0" applyFont="1" applyFill="1">
      <alignment vertical="center"/>
    </xf>
    <xf numFmtId="0" fontId="7" fillId="7" borderId="0" xfId="0" applyFont="1" applyFill="1">
      <alignment vertical="center"/>
    </xf>
    <xf numFmtId="0" fontId="12" fillId="7" borderId="0" xfId="0" applyFont="1" applyFill="1">
      <alignment vertical="center"/>
    </xf>
    <xf numFmtId="0" fontId="0" fillId="7" borderId="0" xfId="0" applyFill="1" applyBorder="1" applyAlignment="1">
      <alignment horizontal="center" vertical="center"/>
    </xf>
    <xf numFmtId="0" fontId="0" fillId="7" borderId="0" xfId="0" applyFill="1" applyBorder="1">
      <alignment vertical="center"/>
    </xf>
    <xf numFmtId="0" fontId="9" fillId="7" borderId="0" xfId="0" applyFont="1" applyFill="1" applyBorder="1" applyAlignment="1">
      <alignment horizontal="center" vertical="center"/>
    </xf>
    <xf numFmtId="0" fontId="0" fillId="7" borderId="0" xfId="0" applyFill="1" applyBorder="1" applyAlignment="1">
      <alignment horizontal="distributed" vertical="center" justifyLastLine="1"/>
    </xf>
    <xf numFmtId="177" fontId="6" fillId="7" borderId="0" xfId="1" applyNumberFormat="1" applyFont="1" applyFill="1" applyBorder="1">
      <alignment vertical="center"/>
    </xf>
    <xf numFmtId="0" fontId="11" fillId="7" borderId="0" xfId="0" applyFont="1" applyFill="1">
      <alignment vertical="center"/>
    </xf>
    <xf numFmtId="0" fontId="11" fillId="7" borderId="0" xfId="0" applyFont="1" applyFill="1" applyBorder="1" applyAlignment="1">
      <alignment horizontal="left" vertical="center"/>
    </xf>
    <xf numFmtId="0" fontId="0" fillId="7" borderId="0" xfId="0" applyFill="1" applyBorder="1" applyAlignment="1">
      <alignment vertical="center"/>
    </xf>
    <xf numFmtId="0" fontId="9" fillId="7" borderId="0" xfId="0" applyFont="1" applyFill="1">
      <alignment vertical="center"/>
    </xf>
    <xf numFmtId="0" fontId="15" fillId="7" borderId="0" xfId="2" applyFill="1">
      <alignment vertical="center"/>
    </xf>
    <xf numFmtId="0" fontId="9" fillId="7" borderId="0" xfId="0" applyFont="1" applyFill="1" applyBorder="1" applyAlignment="1">
      <alignment horizontal="left" vertical="center"/>
    </xf>
    <xf numFmtId="0" fontId="0" fillId="7" borderId="7" xfId="0" applyFill="1" applyBorder="1" applyAlignment="1">
      <alignment vertical="center"/>
    </xf>
    <xf numFmtId="0" fontId="0" fillId="8" borderId="0" xfId="0" applyFill="1">
      <alignment vertical="center"/>
    </xf>
    <xf numFmtId="0" fontId="0" fillId="8" borderId="0" xfId="0" applyFill="1" applyBorder="1">
      <alignment vertical="center"/>
    </xf>
    <xf numFmtId="0" fontId="13" fillId="8" borderId="0" xfId="0" applyFont="1" applyFill="1">
      <alignment vertical="center"/>
    </xf>
    <xf numFmtId="0" fontId="23" fillId="8" borderId="0" xfId="0" applyFont="1" applyFill="1">
      <alignment vertical="center"/>
    </xf>
    <xf numFmtId="0" fontId="23" fillId="8" borderId="0" xfId="0" applyFont="1" applyFill="1" applyBorder="1">
      <alignment vertical="center"/>
    </xf>
    <xf numFmtId="0" fontId="0" fillId="8" borderId="0" xfId="0" applyFill="1" applyBorder="1" applyAlignment="1">
      <alignment vertical="center"/>
    </xf>
    <xf numFmtId="0" fontId="0" fillId="8" borderId="0" xfId="0" applyFill="1" applyAlignment="1">
      <alignment vertical="center"/>
    </xf>
    <xf numFmtId="0" fontId="0" fillId="8" borderId="0" xfId="0" applyFill="1" applyBorder="1" applyAlignment="1">
      <alignment vertical="center" textRotation="255" wrapText="1"/>
    </xf>
    <xf numFmtId="0" fontId="0" fillId="8" borderId="0" xfId="0" applyFill="1" applyBorder="1" applyAlignment="1">
      <alignment horizontal="left" vertical="center"/>
    </xf>
    <xf numFmtId="0" fontId="0" fillId="8" borderId="0" xfId="0" applyFill="1" applyBorder="1" applyAlignment="1">
      <alignment horizontal="left" vertical="center" wrapText="1"/>
    </xf>
    <xf numFmtId="0" fontId="0" fillId="8" borderId="0" xfId="0" applyFill="1" applyBorder="1" applyAlignment="1">
      <alignment vertical="center" wrapText="1"/>
    </xf>
    <xf numFmtId="0" fontId="9" fillId="8" borderId="0" xfId="0" applyFont="1" applyFill="1">
      <alignment vertical="center"/>
    </xf>
    <xf numFmtId="0" fontId="9" fillId="8" borderId="0" xfId="0" applyFont="1" applyFill="1" applyBorder="1">
      <alignment vertical="center"/>
    </xf>
    <xf numFmtId="0" fontId="12" fillId="8" borderId="0" xfId="0" applyFont="1" applyFill="1">
      <alignment vertical="center"/>
    </xf>
    <xf numFmtId="56" fontId="17" fillId="8" borderId="0" xfId="0" applyNumberFormat="1" applyFont="1" applyFill="1" applyBorder="1" applyAlignment="1">
      <alignment horizontal="center" vertical="center"/>
    </xf>
    <xf numFmtId="0" fontId="0" fillId="8" borderId="0" xfId="0" applyFill="1" applyBorder="1" applyAlignment="1">
      <alignment horizontal="center" vertical="center"/>
    </xf>
    <xf numFmtId="0" fontId="11" fillId="8" borderId="0" xfId="0" applyFont="1" applyFill="1" applyBorder="1" applyAlignment="1">
      <alignment horizontal="left" vertical="center"/>
    </xf>
    <xf numFmtId="0" fontId="11" fillId="8" borderId="0" xfId="0" applyFont="1" applyFill="1">
      <alignment vertical="center"/>
    </xf>
    <xf numFmtId="0" fontId="22" fillId="8" borderId="0" xfId="0" applyFont="1" applyFill="1">
      <alignment vertical="center"/>
    </xf>
    <xf numFmtId="0" fontId="23" fillId="8" borderId="0" xfId="0" applyFont="1" applyFill="1" applyBorder="1" applyAlignment="1">
      <alignment horizontal="distributed" vertical="center" justifyLastLine="1"/>
    </xf>
    <xf numFmtId="0" fontId="9" fillId="8" borderId="0" xfId="0" applyFont="1" applyFill="1" applyBorder="1" applyAlignment="1">
      <alignment horizontal="left" vertical="center"/>
    </xf>
    <xf numFmtId="0" fontId="15" fillId="3" borderId="1" xfId="2" applyFill="1" applyBorder="1" applyAlignment="1" applyProtection="1">
      <alignment horizontal="center" vertical="center"/>
      <protection locked="0"/>
    </xf>
    <xf numFmtId="0" fontId="0" fillId="2" borderId="1" xfId="0" applyFill="1" applyBorder="1" applyAlignment="1">
      <alignment horizontal="distributed" vertical="center" indent="3" justifyLastLine="1"/>
    </xf>
    <xf numFmtId="0" fontId="0" fillId="2" borderId="1" xfId="0" applyFill="1" applyBorder="1">
      <alignment vertical="center"/>
    </xf>
    <xf numFmtId="0" fontId="0" fillId="2" borderId="1" xfId="0" applyFill="1" applyBorder="1" applyAlignment="1">
      <alignment vertical="center" shrinkToFit="1"/>
    </xf>
    <xf numFmtId="0" fontId="0" fillId="2" borderId="2" xfId="0" applyFill="1" applyBorder="1" applyAlignment="1">
      <alignment horizontal="center" vertical="center"/>
    </xf>
    <xf numFmtId="0" fontId="0" fillId="2" borderId="16" xfId="0" applyFill="1" applyBorder="1" applyAlignment="1">
      <alignment horizontal="center" vertical="center"/>
    </xf>
    <xf numFmtId="0" fontId="0" fillId="2" borderId="33" xfId="0" applyFill="1" applyBorder="1" applyAlignment="1">
      <alignment horizontal="center" vertical="center"/>
    </xf>
    <xf numFmtId="0" fontId="0" fillId="2" borderId="16" xfId="0" applyFill="1" applyBorder="1" applyAlignment="1">
      <alignment horizontal="center" vertical="center" shrinkToFit="1"/>
    </xf>
    <xf numFmtId="0" fontId="0" fillId="2" borderId="12" xfId="0" applyFill="1" applyBorder="1" applyAlignment="1">
      <alignment horizontal="center" vertical="center" shrinkToFit="1"/>
    </xf>
    <xf numFmtId="0" fontId="0" fillId="2" borderId="2" xfId="0" applyFill="1" applyBorder="1" applyAlignment="1">
      <alignment horizontal="left" vertical="center" indent="1"/>
    </xf>
    <xf numFmtId="0" fontId="0" fillId="2" borderId="16" xfId="0" applyFill="1" applyBorder="1" applyAlignment="1">
      <alignment horizontal="left" vertical="center" indent="1"/>
    </xf>
    <xf numFmtId="0" fontId="0" fillId="2" borderId="33" xfId="0" applyFill="1" applyBorder="1" applyAlignment="1">
      <alignment horizontal="left" vertical="center" indent="1"/>
    </xf>
    <xf numFmtId="0" fontId="0" fillId="2" borderId="2" xfId="0" applyFill="1" applyBorder="1" applyAlignment="1">
      <alignment horizontal="left" vertical="center" shrinkToFit="1"/>
    </xf>
    <xf numFmtId="0" fontId="0" fillId="2" borderId="33" xfId="0" applyFill="1" applyBorder="1" applyAlignment="1">
      <alignment horizontal="left" vertical="center" shrinkToFit="1"/>
    </xf>
    <xf numFmtId="0" fontId="0" fillId="3" borderId="2" xfId="0" applyFill="1" applyBorder="1" applyAlignment="1" applyProtection="1">
      <alignment horizontal="left" vertical="center" shrinkToFit="1"/>
      <protection locked="0"/>
    </xf>
    <xf numFmtId="0" fontId="0" fillId="3" borderId="16" xfId="0" applyFill="1" applyBorder="1" applyAlignment="1" applyProtection="1">
      <alignment horizontal="left" vertical="center" shrinkToFit="1"/>
      <protection locked="0"/>
    </xf>
    <xf numFmtId="0" fontId="0" fillId="3" borderId="12" xfId="0" applyFill="1" applyBorder="1" applyAlignment="1" applyProtection="1">
      <alignment horizontal="left" vertical="center" shrinkToFit="1"/>
      <protection locked="0"/>
    </xf>
    <xf numFmtId="0" fontId="0" fillId="3" borderId="2" xfId="0" applyFill="1" applyBorder="1" applyAlignment="1" applyProtection="1">
      <alignment horizontal="center" vertical="center" shrinkToFit="1"/>
      <protection locked="0"/>
    </xf>
    <xf numFmtId="0" fontId="0" fillId="3" borderId="16" xfId="0" applyFill="1" applyBorder="1" applyAlignment="1" applyProtection="1">
      <alignment horizontal="center" vertical="center" shrinkToFit="1"/>
      <protection locked="0"/>
    </xf>
    <xf numFmtId="0" fontId="0" fillId="3" borderId="12" xfId="0" applyFill="1" applyBorder="1" applyAlignment="1" applyProtection="1">
      <alignment horizontal="center" vertical="center" shrinkToFit="1"/>
      <protection locked="0"/>
    </xf>
    <xf numFmtId="0" fontId="0" fillId="4" borderId="0" xfId="0" applyFill="1" applyAlignment="1">
      <alignment horizontal="center" vertical="center"/>
    </xf>
    <xf numFmtId="0" fontId="9" fillId="7" borderId="0" xfId="0" applyFont="1" applyFill="1" applyBorder="1" applyAlignment="1">
      <alignment horizontal="left" vertical="center"/>
    </xf>
    <xf numFmtId="0" fontId="0" fillId="3" borderId="14" xfId="0"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0" fillId="3" borderId="21" xfId="0" applyFill="1" applyBorder="1" applyAlignment="1" applyProtection="1">
      <alignment horizontal="center" vertical="center"/>
      <protection locked="0"/>
    </xf>
    <xf numFmtId="0" fontId="0" fillId="3" borderId="11" xfId="0" applyFill="1" applyBorder="1" applyAlignment="1" applyProtection="1">
      <alignment horizontal="center" vertical="center"/>
      <protection locked="0"/>
    </xf>
    <xf numFmtId="0" fontId="0" fillId="3" borderId="22"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3" borderId="18" xfId="0" applyFill="1" applyBorder="1" applyAlignment="1" applyProtection="1">
      <alignment horizontal="center" vertical="center"/>
      <protection locked="0"/>
    </xf>
    <xf numFmtId="0" fontId="0" fillId="3" borderId="19" xfId="0" applyFill="1" applyBorder="1" applyAlignment="1" applyProtection="1">
      <alignment horizontal="center" vertical="center"/>
      <protection locked="0"/>
    </xf>
    <xf numFmtId="0" fontId="0" fillId="3" borderId="20" xfId="0" applyFill="1" applyBorder="1" applyAlignment="1" applyProtection="1">
      <alignment horizontal="center" vertical="center"/>
      <protection locked="0"/>
    </xf>
    <xf numFmtId="0" fontId="0" fillId="2" borderId="3" xfId="0" applyFill="1" applyBorder="1" applyAlignment="1">
      <alignment horizontal="center" vertical="center" justifyLastLine="1"/>
    </xf>
    <xf numFmtId="0" fontId="0" fillId="2" borderId="13" xfId="0" applyFill="1" applyBorder="1" applyAlignment="1">
      <alignment horizontal="center" vertical="center" justifyLastLine="1"/>
    </xf>
    <xf numFmtId="0" fontId="0" fillId="2" borderId="14" xfId="0" applyFill="1" applyBorder="1" applyAlignment="1">
      <alignment horizontal="center" vertical="center" justifyLastLine="1"/>
    </xf>
    <xf numFmtId="0" fontId="0" fillId="2" borderId="12" xfId="0" applyFill="1" applyBorder="1" applyAlignment="1">
      <alignment horizontal="center" vertical="center"/>
    </xf>
    <xf numFmtId="0" fontId="0" fillId="3" borderId="1" xfId="0" applyFill="1" applyBorder="1" applyAlignment="1" applyProtection="1">
      <alignment vertical="center" shrinkToFit="1"/>
      <protection locked="0"/>
    </xf>
    <xf numFmtId="38" fontId="0" fillId="3" borderId="2" xfId="1" applyFont="1" applyFill="1" applyBorder="1" applyProtection="1">
      <alignment vertical="center"/>
      <protection locked="0"/>
    </xf>
    <xf numFmtId="38" fontId="0" fillId="3" borderId="16" xfId="1" applyFont="1" applyFill="1" applyBorder="1" applyProtection="1">
      <alignment vertical="center"/>
      <protection locked="0"/>
    </xf>
    <xf numFmtId="38" fontId="0" fillId="3" borderId="12" xfId="1" applyFont="1" applyFill="1" applyBorder="1" applyProtection="1">
      <alignment vertical="center"/>
      <protection locked="0"/>
    </xf>
    <xf numFmtId="0" fontId="0" fillId="4" borderId="1" xfId="0" applyFill="1" applyBorder="1" applyAlignment="1">
      <alignment horizontal="center" vertical="center"/>
    </xf>
    <xf numFmtId="0" fontId="11" fillId="4" borderId="1" xfId="0" applyFon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left" vertical="center"/>
    </xf>
    <xf numFmtId="0" fontId="0" fillId="3" borderId="2" xfId="0" applyFill="1" applyBorder="1" applyAlignment="1" applyProtection="1">
      <alignment horizontal="left" vertical="center"/>
      <protection locked="0"/>
    </xf>
    <xf numFmtId="0" fontId="0" fillId="3" borderId="16" xfId="0" applyFill="1" applyBorder="1" applyAlignment="1" applyProtection="1">
      <alignment horizontal="left" vertical="center"/>
      <protection locked="0"/>
    </xf>
    <xf numFmtId="0" fontId="0" fillId="3" borderId="12" xfId="0" applyFill="1" applyBorder="1" applyAlignment="1" applyProtection="1">
      <alignment horizontal="left" vertical="center"/>
      <protection locked="0"/>
    </xf>
    <xf numFmtId="38" fontId="0" fillId="2" borderId="2" xfId="1" applyFont="1" applyFill="1" applyBorder="1" applyAlignment="1">
      <alignment horizontal="center" vertical="center"/>
    </xf>
    <xf numFmtId="38" fontId="0" fillId="2" borderId="16" xfId="1" applyFont="1" applyFill="1" applyBorder="1" applyAlignment="1">
      <alignment horizontal="center" vertical="center"/>
    </xf>
    <xf numFmtId="38" fontId="0" fillId="2" borderId="12" xfId="1" applyFont="1" applyFill="1" applyBorder="1" applyAlignment="1">
      <alignment horizontal="center" vertical="center"/>
    </xf>
    <xf numFmtId="38" fontId="18" fillId="4" borderId="1" xfId="1" applyFont="1" applyFill="1" applyBorder="1" applyAlignment="1">
      <alignment horizontal="center" vertical="center"/>
    </xf>
    <xf numFmtId="0" fontId="0" fillId="2" borderId="2" xfId="0" applyFill="1" applyBorder="1" applyAlignment="1">
      <alignment horizontal="right" vertical="center"/>
    </xf>
    <xf numFmtId="0" fontId="0" fillId="2" borderId="16" xfId="0" applyFill="1" applyBorder="1" applyAlignment="1">
      <alignment horizontal="right" vertical="center"/>
    </xf>
    <xf numFmtId="0" fontId="0" fillId="2" borderId="12" xfId="0" applyFill="1" applyBorder="1" applyAlignment="1">
      <alignment horizontal="right" vertical="center"/>
    </xf>
    <xf numFmtId="0" fontId="0" fillId="3" borderId="1" xfId="0" applyFill="1" applyBorder="1" applyAlignment="1" applyProtection="1">
      <alignment horizontal="center" vertical="center"/>
      <protection locked="0"/>
    </xf>
    <xf numFmtId="0" fontId="0" fillId="2" borderId="2" xfId="0" applyFill="1" applyBorder="1" applyAlignment="1">
      <alignment horizontal="left" vertical="center"/>
    </xf>
    <xf numFmtId="0" fontId="0" fillId="2" borderId="16" xfId="0" applyFill="1" applyBorder="1" applyAlignment="1">
      <alignment horizontal="left" vertical="center"/>
    </xf>
    <xf numFmtId="0" fontId="0" fillId="2" borderId="12" xfId="0" applyFill="1" applyBorder="1" applyAlignment="1">
      <alignment horizontal="left" vertical="center"/>
    </xf>
    <xf numFmtId="58" fontId="0" fillId="3" borderId="1" xfId="0" applyNumberFormat="1" applyFill="1" applyBorder="1" applyAlignment="1" applyProtection="1">
      <alignment horizontal="center" vertical="center"/>
      <protection locked="0"/>
    </xf>
    <xf numFmtId="0" fontId="0" fillId="3" borderId="1" xfId="0" applyFill="1" applyBorder="1" applyAlignment="1" applyProtection="1">
      <alignment horizontal="center" vertical="center" shrinkToFit="1"/>
      <protection locked="0"/>
    </xf>
    <xf numFmtId="0" fontId="0" fillId="3" borderId="2" xfId="0" applyFill="1" applyBorder="1" applyAlignment="1" applyProtection="1">
      <alignment horizontal="center" vertical="center"/>
      <protection locked="0"/>
    </xf>
    <xf numFmtId="0" fontId="0" fillId="3" borderId="16" xfId="0"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56" fontId="17" fillId="4" borderId="1" xfId="0" applyNumberFormat="1" applyFont="1" applyFill="1" applyBorder="1" applyAlignment="1">
      <alignment horizontal="center" vertical="center"/>
    </xf>
    <xf numFmtId="0" fontId="8" fillId="5" borderId="1" xfId="0" applyFont="1" applyFill="1" applyBorder="1" applyAlignment="1">
      <alignment horizontal="center" vertical="center" wrapText="1" justifyLastLine="1"/>
    </xf>
    <xf numFmtId="0" fontId="12" fillId="5" borderId="1" xfId="0" applyFont="1" applyFill="1" applyBorder="1" applyAlignment="1">
      <alignment horizontal="center" vertical="center"/>
    </xf>
    <xf numFmtId="0" fontId="8" fillId="4" borderId="4" xfId="0" applyFont="1" applyFill="1" applyBorder="1" applyAlignment="1">
      <alignment horizontal="center" vertical="center" justifyLastLine="1"/>
    </xf>
    <xf numFmtId="0" fontId="8" fillId="4" borderId="5" xfId="0" applyFont="1" applyFill="1" applyBorder="1" applyAlignment="1">
      <alignment horizontal="center" vertical="center" justifyLastLine="1"/>
    </xf>
    <xf numFmtId="0" fontId="8" fillId="4" borderId="6" xfId="0" applyFont="1" applyFill="1" applyBorder="1" applyAlignment="1">
      <alignment horizontal="center" vertical="center" justifyLastLine="1"/>
    </xf>
    <xf numFmtId="0" fontId="8" fillId="4" borderId="9" xfId="0" applyFont="1" applyFill="1" applyBorder="1" applyAlignment="1">
      <alignment horizontal="center" vertical="center" justifyLastLine="1"/>
    </xf>
    <xf numFmtId="0" fontId="8" fillId="4" borderId="10" xfId="0" applyFont="1" applyFill="1" applyBorder="1" applyAlignment="1">
      <alignment horizontal="center" vertical="center" justifyLastLine="1"/>
    </xf>
    <xf numFmtId="0" fontId="8" fillId="4" borderId="11" xfId="0" applyFont="1" applyFill="1" applyBorder="1" applyAlignment="1">
      <alignment horizontal="center" vertical="center" justifyLastLine="1"/>
    </xf>
    <xf numFmtId="177" fontId="6" fillId="4" borderId="4" xfId="1" applyNumberFormat="1" applyFont="1" applyFill="1" applyBorder="1" applyAlignment="1">
      <alignment horizontal="right" vertical="center"/>
    </xf>
    <xf numFmtId="177" fontId="6" fillId="4" borderId="5" xfId="1" applyNumberFormat="1" applyFont="1" applyFill="1" applyBorder="1" applyAlignment="1">
      <alignment horizontal="right" vertical="center"/>
    </xf>
    <xf numFmtId="177" fontId="6" fillId="4" borderId="6" xfId="1" applyNumberFormat="1" applyFont="1" applyFill="1" applyBorder="1" applyAlignment="1">
      <alignment horizontal="right" vertical="center"/>
    </xf>
    <xf numFmtId="177" fontId="6" fillId="4" borderId="9" xfId="1" applyNumberFormat="1" applyFont="1" applyFill="1" applyBorder="1" applyAlignment="1">
      <alignment horizontal="right" vertical="center"/>
    </xf>
    <xf numFmtId="177" fontId="6" fillId="4" borderId="10" xfId="1" applyNumberFormat="1" applyFont="1" applyFill="1" applyBorder="1" applyAlignment="1">
      <alignment horizontal="right" vertical="center"/>
    </xf>
    <xf numFmtId="177" fontId="6" fillId="4" borderId="11" xfId="1" applyNumberFormat="1" applyFont="1" applyFill="1" applyBorder="1" applyAlignment="1">
      <alignment horizontal="right" vertical="center"/>
    </xf>
    <xf numFmtId="0" fontId="8" fillId="4" borderId="7" xfId="0" applyFont="1" applyFill="1" applyBorder="1" applyAlignment="1">
      <alignment horizontal="center" vertical="center" justifyLastLine="1"/>
    </xf>
    <xf numFmtId="0" fontId="8" fillId="4" borderId="0" xfId="0" applyFont="1" applyFill="1" applyBorder="1" applyAlignment="1">
      <alignment horizontal="center" vertical="center" justifyLastLine="1"/>
    </xf>
    <xf numFmtId="0" fontId="8" fillId="4" borderId="8" xfId="0" applyFont="1" applyFill="1" applyBorder="1" applyAlignment="1">
      <alignment horizontal="center" vertical="center" justifyLastLine="1"/>
    </xf>
    <xf numFmtId="0" fontId="22" fillId="4" borderId="16" xfId="0" applyFont="1" applyFill="1" applyBorder="1" applyAlignment="1">
      <alignment horizontal="distributed" vertical="center" justifyLastLine="1"/>
    </xf>
    <xf numFmtId="0" fontId="22" fillId="4" borderId="12" xfId="0" applyFont="1" applyFill="1" applyBorder="1" applyAlignment="1">
      <alignment horizontal="distributed" vertical="center" justifyLastLine="1"/>
    </xf>
    <xf numFmtId="177" fontId="6" fillId="4" borderId="7" xfId="1" applyNumberFormat="1" applyFont="1" applyFill="1" applyBorder="1" applyAlignment="1">
      <alignment horizontal="right" vertical="center"/>
    </xf>
    <xf numFmtId="177" fontId="6" fillId="4" borderId="0" xfId="1" applyNumberFormat="1" applyFont="1" applyFill="1" applyBorder="1" applyAlignment="1">
      <alignment horizontal="right" vertical="center"/>
    </xf>
    <xf numFmtId="177" fontId="6" fillId="4" borderId="8" xfId="1" applyNumberFormat="1" applyFont="1" applyFill="1" applyBorder="1" applyAlignment="1">
      <alignment horizontal="right" vertical="center"/>
    </xf>
    <xf numFmtId="177" fontId="16" fillId="4" borderId="14" xfId="1" applyNumberFormat="1" applyFont="1" applyFill="1" applyBorder="1" applyAlignment="1">
      <alignment vertical="center"/>
    </xf>
    <xf numFmtId="38" fontId="16" fillId="4" borderId="9" xfId="1" applyFont="1" applyFill="1" applyBorder="1" applyAlignment="1">
      <alignment horizontal="right" vertical="center"/>
    </xf>
    <xf numFmtId="38" fontId="16" fillId="4" borderId="10" xfId="1" applyFont="1" applyFill="1" applyBorder="1" applyAlignment="1">
      <alignment horizontal="right" vertical="center"/>
    </xf>
    <xf numFmtId="177" fontId="16" fillId="4" borderId="1" xfId="1" applyNumberFormat="1" applyFont="1" applyFill="1" applyBorder="1" applyAlignment="1">
      <alignment horizontal="right" vertical="center"/>
    </xf>
    <xf numFmtId="177" fontId="22" fillId="4" borderId="2" xfId="1" applyNumberFormat="1" applyFont="1" applyFill="1" applyBorder="1" applyAlignment="1">
      <alignment vertical="center"/>
    </xf>
    <xf numFmtId="177" fontId="22" fillId="4" borderId="16" xfId="1" applyNumberFormat="1" applyFont="1" applyFill="1" applyBorder="1" applyAlignment="1">
      <alignment vertical="center"/>
    </xf>
    <xf numFmtId="177" fontId="16" fillId="4" borderId="4" xfId="1" applyNumberFormat="1" applyFont="1" applyFill="1" applyBorder="1" applyAlignment="1">
      <alignment horizontal="left" vertical="center"/>
    </xf>
    <xf numFmtId="177" fontId="16" fillId="4" borderId="5" xfId="1" applyNumberFormat="1" applyFont="1" applyFill="1" applyBorder="1" applyAlignment="1">
      <alignment horizontal="left" vertical="center"/>
    </xf>
    <xf numFmtId="177" fontId="16" fillId="4" borderId="6" xfId="1" applyNumberFormat="1" applyFont="1" applyFill="1" applyBorder="1" applyAlignment="1">
      <alignment horizontal="left" vertical="center"/>
    </xf>
    <xf numFmtId="177" fontId="16" fillId="4" borderId="1" xfId="1" applyNumberFormat="1" applyFont="1" applyFill="1" applyBorder="1" applyAlignment="1">
      <alignment vertical="center"/>
    </xf>
    <xf numFmtId="0" fontId="0" fillId="4" borderId="1" xfId="0" applyFill="1" applyBorder="1" applyAlignment="1">
      <alignment horizontal="left" vertical="center"/>
    </xf>
    <xf numFmtId="0" fontId="10" fillId="5" borderId="2" xfId="0" applyFont="1" applyFill="1" applyBorder="1" applyAlignment="1">
      <alignment horizontal="center" vertical="center"/>
    </xf>
    <xf numFmtId="0" fontId="10" fillId="5" borderId="16" xfId="0" applyFont="1" applyFill="1" applyBorder="1" applyAlignment="1">
      <alignment horizontal="center" vertical="center"/>
    </xf>
    <xf numFmtId="0" fontId="10" fillId="5" borderId="12" xfId="0" applyFont="1" applyFill="1" applyBorder="1" applyAlignment="1">
      <alignment horizontal="center" vertical="center"/>
    </xf>
    <xf numFmtId="0" fontId="0" fillId="5" borderId="1" xfId="0" applyFill="1" applyBorder="1" applyAlignment="1">
      <alignment horizontal="center" vertical="center"/>
    </xf>
    <xf numFmtId="0" fontId="0" fillId="4" borderId="1" xfId="0" applyFill="1" applyBorder="1" applyAlignment="1">
      <alignment horizontal="center" vertical="center" textRotation="255" wrapText="1"/>
    </xf>
    <xf numFmtId="0" fontId="0" fillId="5" borderId="2" xfId="0" applyFill="1" applyBorder="1" applyAlignment="1">
      <alignment horizontal="center" vertical="center"/>
    </xf>
    <xf numFmtId="0" fontId="0" fillId="5" borderId="16" xfId="0" applyFill="1" applyBorder="1" applyAlignment="1">
      <alignment horizontal="center" vertical="center"/>
    </xf>
    <xf numFmtId="0" fontId="0" fillId="5" borderId="12" xfId="0" applyFill="1" applyBorder="1" applyAlignment="1">
      <alignment horizontal="center" vertical="center"/>
    </xf>
    <xf numFmtId="0" fontId="0" fillId="4" borderId="4" xfId="0" applyFill="1" applyBorder="1" applyAlignment="1">
      <alignment horizontal="left" vertical="center" wrapText="1"/>
    </xf>
    <xf numFmtId="0" fontId="0" fillId="4" borderId="5" xfId="0" applyFill="1" applyBorder="1" applyAlignment="1">
      <alignment horizontal="left" vertical="center" wrapText="1"/>
    </xf>
    <xf numFmtId="0" fontId="0" fillId="4" borderId="6" xfId="0" applyFill="1" applyBorder="1" applyAlignment="1">
      <alignment horizontal="left" vertical="center" wrapText="1"/>
    </xf>
    <xf numFmtId="0" fontId="0" fillId="4" borderId="7" xfId="0" applyFill="1" applyBorder="1" applyAlignment="1">
      <alignment horizontal="left" vertical="center" wrapText="1"/>
    </xf>
    <xf numFmtId="0" fontId="0" fillId="4" borderId="0" xfId="0" applyFill="1" applyBorder="1" applyAlignment="1">
      <alignment horizontal="left" vertical="center" wrapText="1"/>
    </xf>
    <xf numFmtId="0" fontId="0" fillId="4" borderId="8" xfId="0" applyFill="1" applyBorder="1" applyAlignment="1">
      <alignment horizontal="left" vertical="center" wrapText="1"/>
    </xf>
    <xf numFmtId="0" fontId="0" fillId="4" borderId="9" xfId="0" applyFill="1" applyBorder="1" applyAlignment="1">
      <alignment horizontal="left" vertical="center" wrapText="1"/>
    </xf>
    <xf numFmtId="0" fontId="0" fillId="4" borderId="10" xfId="0" applyFill="1" applyBorder="1" applyAlignment="1">
      <alignment horizontal="left" vertical="center" wrapText="1"/>
    </xf>
    <xf numFmtId="0" fontId="0" fillId="4" borderId="11" xfId="0" applyFill="1" applyBorder="1" applyAlignment="1">
      <alignment horizontal="left" vertical="center" wrapText="1"/>
    </xf>
    <xf numFmtId="0" fontId="0" fillId="4" borderId="1" xfId="0" applyFill="1" applyBorder="1" applyAlignment="1">
      <alignment horizontal="left" vertical="center" wrapText="1"/>
    </xf>
    <xf numFmtId="0" fontId="0" fillId="4" borderId="2" xfId="0" applyFill="1" applyBorder="1" applyAlignment="1">
      <alignment horizontal="left" vertical="center"/>
    </xf>
    <xf numFmtId="0" fontId="0" fillId="4" borderId="16" xfId="0" applyFill="1" applyBorder="1" applyAlignment="1">
      <alignment horizontal="left" vertical="center"/>
    </xf>
    <xf numFmtId="0" fontId="0" fillId="4" borderId="12" xfId="0" applyFill="1" applyBorder="1" applyAlignment="1">
      <alignment horizontal="left" vertical="center"/>
    </xf>
    <xf numFmtId="0" fontId="0" fillId="7" borderId="7" xfId="0" applyFill="1" applyBorder="1" applyAlignment="1">
      <alignment horizontal="center" vertical="center" wrapText="1"/>
    </xf>
    <xf numFmtId="0" fontId="0" fillId="7" borderId="0" xfId="0" applyFill="1" applyAlignment="1">
      <alignment horizontal="center" vertical="center" wrapText="1"/>
    </xf>
    <xf numFmtId="0" fontId="16" fillId="4" borderId="2" xfId="0" applyFont="1" applyFill="1" applyBorder="1" applyAlignment="1">
      <alignment horizontal="right" vertical="center"/>
    </xf>
    <xf numFmtId="0" fontId="16" fillId="4" borderId="16" xfId="0" applyFont="1" applyFill="1" applyBorder="1" applyAlignment="1">
      <alignment horizontal="right" vertical="center"/>
    </xf>
    <xf numFmtId="0" fontId="16" fillId="4" borderId="12" xfId="0" applyFont="1" applyFill="1" applyBorder="1" applyAlignment="1">
      <alignment horizontal="right" vertical="center"/>
    </xf>
    <xf numFmtId="38" fontId="0" fillId="2" borderId="2" xfId="0" applyNumberFormat="1" applyFill="1" applyBorder="1" applyAlignment="1">
      <alignment horizontal="right" vertical="center"/>
    </xf>
    <xf numFmtId="0" fontId="0" fillId="4" borderId="2" xfId="0" applyFill="1" applyBorder="1" applyAlignment="1">
      <alignment horizontal="center" vertical="center"/>
    </xf>
    <xf numFmtId="0" fontId="0" fillId="4" borderId="12" xfId="0" applyFill="1" applyBorder="1" applyAlignment="1">
      <alignment horizontal="center" vertical="center"/>
    </xf>
    <xf numFmtId="38" fontId="0" fillId="3" borderId="2" xfId="1" applyFont="1" applyFill="1" applyBorder="1" applyAlignment="1" applyProtection="1">
      <alignment horizontal="center" vertical="center"/>
      <protection locked="0"/>
    </xf>
    <xf numFmtId="38" fontId="0" fillId="3" borderId="16" xfId="1" applyFont="1" applyFill="1" applyBorder="1" applyAlignment="1" applyProtection="1">
      <alignment horizontal="center" vertical="center"/>
      <protection locked="0"/>
    </xf>
    <xf numFmtId="38" fontId="0" fillId="3" borderId="12" xfId="1" applyFont="1" applyFill="1" applyBorder="1" applyAlignment="1" applyProtection="1">
      <alignment horizontal="center" vertical="center"/>
      <protection locked="0"/>
    </xf>
    <xf numFmtId="0" fontId="10" fillId="4" borderId="0" xfId="0" applyFont="1" applyFill="1" applyAlignment="1">
      <alignment horizontal="left" vertical="center"/>
    </xf>
    <xf numFmtId="0" fontId="0" fillId="2" borderId="49" xfId="0" applyFill="1" applyBorder="1" applyAlignment="1">
      <alignment horizontal="center" vertical="center"/>
    </xf>
    <xf numFmtId="0" fontId="0" fillId="2" borderId="50" xfId="0" applyFill="1" applyBorder="1" applyAlignment="1">
      <alignment horizontal="center" vertical="center"/>
    </xf>
    <xf numFmtId="0" fontId="0" fillId="2" borderId="52" xfId="0" applyFill="1" applyBorder="1" applyAlignment="1">
      <alignment horizontal="center" vertical="center"/>
    </xf>
    <xf numFmtId="0" fontId="15" fillId="3" borderId="56" xfId="2" applyFill="1" applyBorder="1" applyAlignment="1" applyProtection="1">
      <alignment horizontal="center" vertical="center"/>
      <protection locked="0"/>
    </xf>
    <xf numFmtId="0" fontId="15" fillId="3" borderId="50" xfId="2" applyFill="1" applyBorder="1" applyAlignment="1" applyProtection="1">
      <alignment horizontal="center" vertical="center"/>
      <protection locked="0"/>
    </xf>
    <xf numFmtId="0" fontId="15" fillId="3" borderId="51" xfId="2" applyFill="1" applyBorder="1" applyAlignment="1" applyProtection="1">
      <alignment horizontal="center" vertical="center"/>
      <protection locked="0"/>
    </xf>
    <xf numFmtId="0" fontId="0" fillId="6" borderId="50" xfId="0" applyFill="1" applyBorder="1" applyAlignment="1">
      <alignment horizontal="center" vertical="center" wrapText="1"/>
    </xf>
    <xf numFmtId="0" fontId="0" fillId="6" borderId="50" xfId="0" applyFill="1" applyBorder="1" applyAlignment="1">
      <alignment horizontal="center" vertical="center"/>
    </xf>
    <xf numFmtId="0" fontId="0" fillId="6" borderId="51" xfId="0" applyFill="1" applyBorder="1" applyAlignment="1">
      <alignment horizontal="center" vertical="center"/>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2" borderId="9" xfId="0" applyFill="1" applyBorder="1" applyAlignment="1">
      <alignment horizontal="center" vertical="center"/>
    </xf>
    <xf numFmtId="0" fontId="0" fillId="2" borderId="11" xfId="0" applyFill="1" applyBorder="1" applyAlignment="1">
      <alignment horizontal="center" vertical="center"/>
    </xf>
    <xf numFmtId="0" fontId="0" fillId="6" borderId="55" xfId="0" applyFill="1" applyBorder="1" applyAlignment="1">
      <alignment horizontal="left" vertical="center" indent="1"/>
    </xf>
    <xf numFmtId="0" fontId="0" fillId="6" borderId="32" xfId="0" applyFill="1" applyBorder="1" applyAlignment="1">
      <alignment horizontal="left" vertical="center" indent="1"/>
    </xf>
    <xf numFmtId="0" fontId="0" fillId="6" borderId="3" xfId="0" applyFill="1" applyBorder="1" applyAlignment="1">
      <alignment horizontal="left" vertical="center" indent="1"/>
    </xf>
    <xf numFmtId="0" fontId="0" fillId="2" borderId="4" xfId="0" applyFill="1" applyBorder="1" applyAlignment="1">
      <alignment horizontal="center" vertical="center" wrapText="1"/>
    </xf>
    <xf numFmtId="0" fontId="0" fillId="2" borderId="6" xfId="0" applyFill="1" applyBorder="1" applyAlignment="1">
      <alignment horizontal="center" vertical="center" wrapText="1"/>
    </xf>
    <xf numFmtId="0" fontId="0" fillId="2" borderId="9" xfId="0" applyFill="1" applyBorder="1" applyAlignment="1">
      <alignment horizontal="center" vertical="center" wrapText="1"/>
    </xf>
    <xf numFmtId="0" fontId="0" fillId="2" borderId="11" xfId="0" applyFill="1" applyBorder="1" applyAlignment="1">
      <alignment horizontal="center" vertical="center" wrapText="1"/>
    </xf>
    <xf numFmtId="0" fontId="0" fillId="6" borderId="53" xfId="0" applyFill="1" applyBorder="1" applyAlignment="1">
      <alignment horizontal="left" vertical="center" wrapText="1" indent="1"/>
    </xf>
    <xf numFmtId="0" fontId="0" fillId="6" borderId="54" xfId="0" applyFill="1" applyBorder="1" applyAlignment="1">
      <alignment horizontal="left" vertical="center" wrapText="1" indent="1"/>
    </xf>
    <xf numFmtId="0" fontId="0" fillId="6" borderId="55" xfId="0" applyFill="1" applyBorder="1" applyAlignment="1">
      <alignment horizontal="left" vertical="center" wrapText="1" indent="1"/>
    </xf>
    <xf numFmtId="0" fontId="15" fillId="3" borderId="49" xfId="2" applyFill="1" applyBorder="1" applyAlignment="1" applyProtection="1">
      <alignment horizontal="center" vertical="center"/>
      <protection locked="0"/>
    </xf>
    <xf numFmtId="49" fontId="0" fillId="3" borderId="2" xfId="0" applyNumberFormat="1" applyFill="1" applyBorder="1" applyAlignment="1" applyProtection="1">
      <alignment horizontal="center" vertical="center"/>
      <protection locked="0"/>
    </xf>
    <xf numFmtId="49" fontId="0" fillId="3" borderId="16" xfId="0" applyNumberFormat="1" applyFill="1" applyBorder="1" applyAlignment="1" applyProtection="1">
      <alignment horizontal="center" vertical="center"/>
      <protection locked="0"/>
    </xf>
    <xf numFmtId="49" fontId="0" fillId="3" borderId="12" xfId="0" applyNumberFormat="1" applyFill="1" applyBorder="1" applyAlignment="1" applyProtection="1">
      <alignment horizontal="center" vertical="center"/>
      <protection locked="0"/>
    </xf>
    <xf numFmtId="0" fontId="0" fillId="2" borderId="3" xfId="0" applyFill="1" applyBorder="1" applyAlignment="1">
      <alignment horizontal="center" vertical="center" wrapText="1" justifyLastLine="1"/>
    </xf>
    <xf numFmtId="0" fontId="0" fillId="2" borderId="2" xfId="0" applyFill="1" applyBorder="1" applyAlignment="1">
      <alignment horizontal="distributed" vertical="center" justifyLastLine="1"/>
    </xf>
    <xf numFmtId="0" fontId="0" fillId="2" borderId="16" xfId="0" applyFill="1" applyBorder="1" applyAlignment="1">
      <alignment horizontal="distributed" vertical="center" justifyLastLine="1"/>
    </xf>
    <xf numFmtId="0" fontId="0" fillId="2" borderId="12" xfId="0" applyFill="1" applyBorder="1" applyAlignment="1">
      <alignment horizontal="distributed" vertical="center" justifyLastLine="1"/>
    </xf>
    <xf numFmtId="0" fontId="2" fillId="0" borderId="1" xfId="0" applyFont="1" applyBorder="1" applyAlignment="1">
      <alignment horizontal="distributed" vertical="center" justifyLastLine="1"/>
    </xf>
    <xf numFmtId="38"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3" fontId="2" fillId="0" borderId="0" xfId="0" applyNumberFormat="1" applyFont="1" applyAlignment="1">
      <alignment horizontal="center" vertical="center"/>
    </xf>
    <xf numFmtId="0" fontId="2" fillId="0" borderId="7" xfId="0" applyNumberFormat="1" applyFont="1" applyBorder="1" applyAlignment="1">
      <alignment horizontal="right" vertical="center"/>
    </xf>
    <xf numFmtId="0" fontId="2" fillId="0" borderId="0" xfId="0" applyNumberFormat="1" applyFont="1" applyBorder="1" applyAlignment="1">
      <alignment horizontal="right" vertical="center"/>
    </xf>
    <xf numFmtId="49" fontId="2" fillId="0" borderId="0" xfId="0" applyNumberFormat="1" applyFont="1" applyBorder="1" applyAlignment="1">
      <alignment horizontal="left" vertical="center"/>
    </xf>
    <xf numFmtId="49" fontId="2" fillId="0" borderId="8" xfId="0" applyNumberFormat="1" applyFont="1" applyBorder="1" applyAlignment="1">
      <alignment horizontal="left" vertical="center"/>
    </xf>
    <xf numFmtId="0" fontId="2" fillId="0" borderId="2"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right" vertical="center" indent="1"/>
    </xf>
    <xf numFmtId="0" fontId="2" fillId="0" borderId="4" xfId="0" applyFont="1" applyBorder="1" applyAlignment="1">
      <alignment horizontal="distributed" vertical="center" indent="2"/>
    </xf>
    <xf numFmtId="0" fontId="2" fillId="0" borderId="5" xfId="0" applyFont="1" applyBorder="1" applyAlignment="1">
      <alignment horizontal="distributed" vertical="center" indent="2"/>
    </xf>
    <xf numFmtId="0" fontId="2" fillId="0" borderId="6" xfId="0" applyFont="1" applyBorder="1" applyAlignment="1">
      <alignment horizontal="distributed" vertical="center" indent="2"/>
    </xf>
    <xf numFmtId="0" fontId="2" fillId="0" borderId="4" xfId="0" applyFont="1" applyBorder="1" applyAlignment="1">
      <alignment horizontal="left"/>
    </xf>
    <xf numFmtId="0" fontId="2" fillId="0" borderId="5" xfId="0" applyFont="1" applyBorder="1" applyAlignment="1">
      <alignment horizontal="left"/>
    </xf>
    <xf numFmtId="0" fontId="2" fillId="0" borderId="6" xfId="0" applyFont="1" applyBorder="1" applyAlignment="1">
      <alignment horizontal="left"/>
    </xf>
    <xf numFmtId="0" fontId="2" fillId="0" borderId="2" xfId="0" applyFont="1" applyBorder="1" applyAlignment="1">
      <alignment horizontal="distributed" vertical="center" justifyLastLine="1"/>
    </xf>
    <xf numFmtId="0" fontId="2" fillId="0" borderId="0" xfId="0" applyFont="1" applyBorder="1" applyAlignment="1">
      <alignment horizontal="center" vertical="center" justifyLastLine="1"/>
    </xf>
    <xf numFmtId="0" fontId="2" fillId="0" borderId="0" xfId="0" applyFont="1" applyAlignment="1">
      <alignment horizontal="left" vertical="center" wrapText="1"/>
    </xf>
    <xf numFmtId="0" fontId="2" fillId="0" borderId="1" xfId="0" applyFont="1" applyBorder="1" applyAlignment="1">
      <alignment horizontal="distributed" vertical="center" indent="4"/>
    </xf>
    <xf numFmtId="0" fontId="2" fillId="0" borderId="2" xfId="0" applyFont="1" applyBorder="1" applyAlignment="1">
      <alignment horizontal="distributed" vertical="center" indent="4"/>
    </xf>
    <xf numFmtId="0" fontId="2" fillId="0" borderId="0" xfId="0" applyFont="1" applyAlignment="1">
      <alignment horizontal="left" vertical="center" shrinkToFit="1"/>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10" xfId="0" applyFont="1" applyBorder="1" applyAlignment="1">
      <alignment horizontal="left" vertical="top"/>
    </xf>
    <xf numFmtId="0" fontId="2" fillId="0" borderId="11" xfId="0" applyFont="1" applyBorder="1" applyAlignment="1">
      <alignment horizontal="left" vertical="top"/>
    </xf>
    <xf numFmtId="0" fontId="2" fillId="0" borderId="4" xfId="0" applyFont="1" applyBorder="1" applyAlignment="1">
      <alignment horizontal="left" vertical="center"/>
    </xf>
    <xf numFmtId="0" fontId="2" fillId="0" borderId="5" xfId="0" applyFont="1" applyBorder="1" applyAlignment="1">
      <alignment horizontal="left" vertical="center"/>
    </xf>
    <xf numFmtId="38" fontId="2" fillId="0" borderId="2" xfId="1" applyFont="1" applyBorder="1" applyAlignment="1">
      <alignment horizontal="right" vertical="center"/>
    </xf>
    <xf numFmtId="38" fontId="2" fillId="0" borderId="16" xfId="1" applyFont="1" applyBorder="1" applyAlignment="1">
      <alignment horizontal="right" vertical="center"/>
    </xf>
    <xf numFmtId="0" fontId="2" fillId="0" borderId="7" xfId="0" applyFont="1" applyBorder="1" applyAlignment="1">
      <alignment horizontal="left" vertical="center" shrinkToFit="1"/>
    </xf>
    <xf numFmtId="0" fontId="2" fillId="0" borderId="0"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7" xfId="0" applyFont="1" applyBorder="1" applyAlignment="1">
      <alignment vertical="center" shrinkToFit="1"/>
    </xf>
    <xf numFmtId="0" fontId="2" fillId="0" borderId="0" xfId="0" applyFont="1" applyBorder="1" applyAlignment="1">
      <alignment vertical="center" shrinkToFit="1"/>
    </xf>
    <xf numFmtId="0" fontId="2" fillId="0" borderId="8" xfId="0" applyFont="1" applyBorder="1" applyAlignment="1">
      <alignment vertical="center" shrinkToFit="1"/>
    </xf>
    <xf numFmtId="0" fontId="2" fillId="0" borderId="13" xfId="0" applyFont="1" applyBorder="1" applyAlignment="1">
      <alignment horizontal="left" vertical="center" shrinkToFit="1"/>
    </xf>
    <xf numFmtId="0" fontId="2" fillId="0" borderId="0" xfId="0" applyFont="1" applyAlignment="1">
      <alignment horizontal="right" vertical="center"/>
    </xf>
    <xf numFmtId="0" fontId="2" fillId="0" borderId="1" xfId="0" applyFont="1" applyBorder="1" applyAlignment="1">
      <alignment horizontal="center" vertical="center" shrinkToFit="1"/>
    </xf>
    <xf numFmtId="0" fontId="2" fillId="0" borderId="4" xfId="0" applyFont="1" applyBorder="1" applyAlignment="1">
      <alignment horizontal="right" vertical="center" shrinkToFit="1"/>
    </xf>
    <xf numFmtId="0" fontId="2" fillId="0" borderId="6" xfId="0" applyFont="1" applyBorder="1" applyAlignment="1">
      <alignment horizontal="right" vertical="center" shrinkToFit="1"/>
    </xf>
    <xf numFmtId="38" fontId="2" fillId="0" borderId="13" xfId="1" applyFont="1" applyBorder="1" applyAlignment="1">
      <alignment horizontal="right" vertical="center" shrinkToFit="1"/>
    </xf>
    <xf numFmtId="178" fontId="2" fillId="0" borderId="7" xfId="0" applyNumberFormat="1" applyFont="1" applyBorder="1" applyAlignment="1">
      <alignment horizontal="left" vertical="center" shrinkToFit="1"/>
    </xf>
    <xf numFmtId="178" fontId="2" fillId="0" borderId="0" xfId="0" applyNumberFormat="1" applyFont="1" applyBorder="1" applyAlignment="1">
      <alignment horizontal="left" vertical="center" shrinkToFit="1"/>
    </xf>
    <xf numFmtId="178" fontId="2" fillId="0" borderId="8" xfId="0" applyNumberFormat="1" applyFont="1" applyBorder="1" applyAlignment="1">
      <alignment horizontal="left" vertical="center" shrinkToFit="1"/>
    </xf>
    <xf numFmtId="38" fontId="2" fillId="0" borderId="7" xfId="1" applyFont="1" applyBorder="1" applyAlignment="1">
      <alignment vertical="center" shrinkToFit="1"/>
    </xf>
    <xf numFmtId="38" fontId="2" fillId="0" borderId="8" xfId="1" applyFont="1" applyBorder="1" applyAlignment="1">
      <alignment vertical="center" shrinkToFit="1"/>
    </xf>
    <xf numFmtId="38" fontId="2" fillId="0" borderId="4" xfId="1" applyFont="1" applyBorder="1" applyAlignment="1">
      <alignment vertical="center" shrinkToFit="1"/>
    </xf>
    <xf numFmtId="38" fontId="2" fillId="0" borderId="6" xfId="1" applyFont="1" applyBorder="1" applyAlignment="1">
      <alignment vertical="center" shrinkToFit="1"/>
    </xf>
    <xf numFmtId="178" fontId="2" fillId="0" borderId="13" xfId="0" applyNumberFormat="1" applyFont="1" applyBorder="1" applyAlignment="1">
      <alignment horizontal="left" vertical="center" shrinkToFit="1"/>
    </xf>
    <xf numFmtId="0" fontId="2" fillId="0" borderId="4" xfId="0" applyFont="1" applyBorder="1" applyAlignment="1">
      <alignment vertical="center" shrinkToFit="1"/>
    </xf>
    <xf numFmtId="0" fontId="2" fillId="0" borderId="5" xfId="0" applyFont="1" applyBorder="1" applyAlignment="1">
      <alignment vertical="center" shrinkToFit="1"/>
    </xf>
    <xf numFmtId="0" fontId="2" fillId="0" borderId="6" xfId="0" applyFont="1" applyBorder="1" applyAlignment="1">
      <alignment vertical="center" shrinkToFit="1"/>
    </xf>
    <xf numFmtId="178" fontId="2" fillId="0" borderId="4" xfId="0" applyNumberFormat="1" applyFont="1" applyBorder="1" applyAlignment="1">
      <alignment horizontal="left" vertical="center" shrinkToFit="1"/>
    </xf>
    <xf numFmtId="178" fontId="2" fillId="0" borderId="5" xfId="0" applyNumberFormat="1" applyFont="1" applyBorder="1" applyAlignment="1">
      <alignment horizontal="left" vertical="center" shrinkToFit="1"/>
    </xf>
    <xf numFmtId="178" fontId="2" fillId="0" borderId="6" xfId="0" applyNumberFormat="1" applyFont="1" applyBorder="1" applyAlignment="1">
      <alignment horizontal="left" vertical="center" shrinkToFit="1"/>
    </xf>
    <xf numFmtId="38" fontId="2" fillId="0" borderId="14" xfId="1" applyFont="1" applyBorder="1" applyAlignment="1">
      <alignment horizontal="right" vertical="center" shrinkToFit="1"/>
    </xf>
    <xf numFmtId="0" fontId="5" fillId="0" borderId="0" xfId="0" applyFont="1" applyAlignment="1">
      <alignment horizontal="distributed" vertical="center" justifyLastLine="1"/>
    </xf>
    <xf numFmtId="0" fontId="2" fillId="0" borderId="1" xfId="0" applyFont="1" applyBorder="1" applyAlignment="1">
      <alignment vertical="center" shrinkToFit="1"/>
    </xf>
    <xf numFmtId="58" fontId="2" fillId="0" borderId="1" xfId="0" applyNumberFormat="1" applyFont="1" applyBorder="1" applyAlignment="1">
      <alignment horizontal="center" vertical="center" shrinkToFit="1"/>
    </xf>
    <xf numFmtId="0" fontId="2" fillId="0" borderId="13" xfId="0" applyFont="1" applyBorder="1" applyAlignment="1">
      <alignment horizontal="center" vertical="distributed" textRotation="255" justifyLastLine="1"/>
    </xf>
    <xf numFmtId="0" fontId="4" fillId="0" borderId="1" xfId="0" applyFont="1" applyBorder="1" applyAlignment="1">
      <alignment horizontal="distributed" vertical="center" justifyLastLine="1"/>
    </xf>
    <xf numFmtId="38" fontId="2" fillId="0" borderId="1" xfId="1" applyFont="1" applyBorder="1" applyAlignment="1">
      <alignment horizontal="right" vertical="center" indent="1"/>
    </xf>
    <xf numFmtId="0" fontId="2" fillId="0" borderId="1" xfId="0" applyFont="1" applyBorder="1" applyAlignment="1">
      <alignment horizontal="left" vertical="top" wrapText="1"/>
    </xf>
    <xf numFmtId="38" fontId="2" fillId="0" borderId="1" xfId="1" applyFont="1" applyBorder="1" applyAlignment="1">
      <alignment horizontal="left" vertical="center" wrapText="1"/>
    </xf>
    <xf numFmtId="0" fontId="4" fillId="0" borderId="3" xfId="0" applyFont="1" applyBorder="1" applyAlignment="1">
      <alignment horizontal="distributed" vertical="center" justifyLastLine="1"/>
    </xf>
    <xf numFmtId="0" fontId="2" fillId="0" borderId="14" xfId="0" applyFont="1" applyBorder="1" applyAlignment="1">
      <alignment horizontal="left" vertical="center"/>
    </xf>
    <xf numFmtId="0" fontId="2" fillId="0" borderId="1" xfId="0" applyFont="1" applyBorder="1" applyAlignment="1">
      <alignment horizontal="left" vertical="center"/>
    </xf>
    <xf numFmtId="38" fontId="2" fillId="0" borderId="2" xfId="1" applyFont="1" applyBorder="1" applyAlignment="1">
      <alignment horizontal="right" vertical="center" indent="1"/>
    </xf>
    <xf numFmtId="0" fontId="2" fillId="0" borderId="7" xfId="0" applyFont="1" applyBorder="1" applyAlignment="1">
      <alignment vertical="center"/>
    </xf>
    <xf numFmtId="0" fontId="2" fillId="0" borderId="0" xfId="0" applyFont="1" applyBorder="1" applyAlignment="1">
      <alignment vertical="center"/>
    </xf>
    <xf numFmtId="38" fontId="2" fillId="0" borderId="10" xfId="1" applyFont="1" applyBorder="1" applyAlignment="1">
      <alignment horizontal="right" vertical="center"/>
    </xf>
    <xf numFmtId="0" fontId="2" fillId="0" borderId="9" xfId="0" applyFont="1" applyBorder="1" applyAlignment="1">
      <alignment vertical="center"/>
    </xf>
    <xf numFmtId="0" fontId="2" fillId="0" borderId="10" xfId="0" applyFont="1" applyBorder="1" applyAlignment="1">
      <alignment vertical="center"/>
    </xf>
    <xf numFmtId="38" fontId="2" fillId="0" borderId="0" xfId="1" applyFont="1" applyBorder="1" applyAlignment="1">
      <alignment horizontal="right" vertical="center"/>
    </xf>
    <xf numFmtId="0" fontId="2" fillId="0" borderId="10" xfId="0" applyFont="1" applyBorder="1" applyAlignment="1">
      <alignment horizontal="center" vertical="center"/>
    </xf>
    <xf numFmtId="0" fontId="4" fillId="0" borderId="0" xfId="0" applyFont="1" applyAlignment="1">
      <alignment horizontal="left" vertical="center"/>
    </xf>
    <xf numFmtId="0" fontId="5" fillId="0" borderId="0" xfId="0" applyFont="1" applyAlignment="1">
      <alignment horizontal="right" vertical="center" justifyLastLine="1"/>
    </xf>
    <xf numFmtId="38" fontId="2" fillId="0" borderId="4" xfId="1" applyFont="1" applyBorder="1" applyAlignment="1">
      <alignment horizontal="right" vertical="center" indent="2"/>
    </xf>
    <xf numFmtId="38" fontId="2" fillId="0" borderId="5" xfId="1" applyFont="1" applyBorder="1" applyAlignment="1">
      <alignment horizontal="right" vertical="center" indent="2"/>
    </xf>
    <xf numFmtId="38" fontId="2" fillId="0" borderId="6" xfId="1" applyFont="1" applyBorder="1" applyAlignment="1">
      <alignment horizontal="right" vertical="center" indent="2"/>
    </xf>
    <xf numFmtId="38" fontId="2" fillId="0" borderId="7" xfId="1" applyFont="1" applyBorder="1" applyAlignment="1">
      <alignment horizontal="right" vertical="center" indent="2"/>
    </xf>
    <xf numFmtId="38" fontId="2" fillId="0" borderId="0" xfId="1" applyFont="1" applyBorder="1" applyAlignment="1">
      <alignment horizontal="right" vertical="center" indent="2"/>
    </xf>
    <xf numFmtId="38" fontId="2" fillId="0" borderId="8" xfId="1" applyFont="1" applyBorder="1" applyAlignment="1">
      <alignment horizontal="right" vertical="center" indent="2"/>
    </xf>
    <xf numFmtId="38" fontId="2" fillId="0" borderId="9" xfId="1" applyFont="1" applyBorder="1" applyAlignment="1">
      <alignment horizontal="right" vertical="center" indent="2"/>
    </xf>
    <xf numFmtId="38" fontId="2" fillId="0" borderId="10" xfId="1" applyFont="1" applyBorder="1" applyAlignment="1">
      <alignment horizontal="right" vertical="center" indent="2"/>
    </xf>
    <xf numFmtId="38" fontId="2" fillId="0" borderId="11" xfId="1" applyFont="1" applyBorder="1" applyAlignment="1">
      <alignment horizontal="right" vertical="center" indent="2"/>
    </xf>
    <xf numFmtId="0" fontId="2" fillId="0" borderId="4" xfId="0" applyFont="1" applyBorder="1" applyAlignment="1">
      <alignment horizontal="distributed" vertical="center" justifyLastLine="1"/>
    </xf>
    <xf numFmtId="0" fontId="2" fillId="0" borderId="5" xfId="0" applyFont="1" applyBorder="1" applyAlignment="1">
      <alignment horizontal="distributed" vertical="center" justifyLastLine="1"/>
    </xf>
    <xf numFmtId="0" fontId="2" fillId="0" borderId="6" xfId="0" applyFont="1" applyBorder="1" applyAlignment="1">
      <alignment horizontal="distributed" vertical="center" justifyLastLine="1"/>
    </xf>
    <xf numFmtId="0" fontId="2" fillId="0" borderId="7" xfId="0" applyFont="1" applyBorder="1" applyAlignment="1">
      <alignment horizontal="distributed" vertical="center" justifyLastLine="1"/>
    </xf>
    <xf numFmtId="0" fontId="2" fillId="0" borderId="0" xfId="0" applyFont="1" applyBorder="1" applyAlignment="1">
      <alignment horizontal="distributed" vertical="center" justifyLastLine="1"/>
    </xf>
    <xf numFmtId="0" fontId="2" fillId="0" borderId="8" xfId="0" applyFont="1" applyBorder="1" applyAlignment="1">
      <alignment horizontal="distributed" vertical="center" justifyLastLine="1"/>
    </xf>
    <xf numFmtId="0" fontId="2" fillId="0" borderId="9" xfId="0" applyFont="1" applyBorder="1" applyAlignment="1">
      <alignment horizontal="distributed" vertical="center" justifyLastLine="1"/>
    </xf>
    <xf numFmtId="0" fontId="2" fillId="0" borderId="10" xfId="0" applyFont="1" applyBorder="1" applyAlignment="1">
      <alignment horizontal="distributed" vertical="center" justifyLastLine="1"/>
    </xf>
    <xf numFmtId="0" fontId="2" fillId="0" borderId="11" xfId="0" applyFont="1" applyBorder="1" applyAlignment="1">
      <alignment horizontal="distributed" vertical="center" justifyLastLine="1"/>
    </xf>
    <xf numFmtId="0" fontId="2" fillId="0" borderId="8" xfId="0" applyFont="1" applyBorder="1" applyAlignment="1">
      <alignment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179" fontId="2" fillId="0" borderId="0" xfId="0" applyNumberFormat="1" applyFont="1" applyBorder="1" applyAlignment="1">
      <alignment horizontal="right" vertical="center"/>
    </xf>
    <xf numFmtId="0" fontId="2" fillId="0" borderId="0"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7" xfId="0" applyFont="1" applyBorder="1" applyAlignment="1">
      <alignment horizontal="right" vertical="center"/>
    </xf>
    <xf numFmtId="0" fontId="2" fillId="0" borderId="0" xfId="0" applyFont="1" applyBorder="1" applyAlignment="1">
      <alignment horizontal="right" vertical="center"/>
    </xf>
    <xf numFmtId="0" fontId="2" fillId="0" borderId="0" xfId="0" applyFont="1" applyBorder="1" applyAlignment="1">
      <alignment horizontal="center" vertical="center"/>
    </xf>
    <xf numFmtId="0" fontId="2" fillId="0" borderId="5" xfId="0" applyFont="1" applyBorder="1" applyAlignment="1">
      <alignment horizontal="righ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5" fillId="0" borderId="0" xfId="0" applyFont="1" applyBorder="1" applyAlignment="1">
      <alignment horizontal="distributed" justifyLastLine="1"/>
    </xf>
    <xf numFmtId="0" fontId="5" fillId="0" borderId="15" xfId="0" applyFont="1" applyBorder="1" applyAlignment="1">
      <alignment horizontal="distributed" justifyLastLine="1"/>
    </xf>
    <xf numFmtId="177" fontId="2" fillId="0" borderId="0" xfId="1" applyNumberFormat="1" applyFont="1" applyBorder="1" applyAlignment="1">
      <alignment horizontal="right" vertical="center"/>
    </xf>
    <xf numFmtId="0" fontId="19" fillId="0" borderId="4" xfId="0" applyFont="1" applyBorder="1" applyAlignment="1">
      <alignment horizontal="distributed" vertical="center" justifyLastLine="1"/>
    </xf>
    <xf numFmtId="0" fontId="19" fillId="0" borderId="5" xfId="0" applyFont="1" applyBorder="1" applyAlignment="1">
      <alignment horizontal="distributed" vertical="center" justifyLastLine="1"/>
    </xf>
    <xf numFmtId="0" fontId="19" fillId="0" borderId="6" xfId="0" applyFont="1" applyBorder="1" applyAlignment="1">
      <alignment horizontal="distributed" vertical="center" justifyLastLine="1"/>
    </xf>
    <xf numFmtId="0" fontId="19" fillId="0" borderId="7" xfId="0" applyFont="1" applyBorder="1" applyAlignment="1">
      <alignment horizontal="distributed" vertical="center" justifyLastLine="1"/>
    </xf>
    <xf numFmtId="0" fontId="19" fillId="0" borderId="0" xfId="0" applyFont="1" applyBorder="1" applyAlignment="1">
      <alignment horizontal="distributed" vertical="center" justifyLastLine="1"/>
    </xf>
    <xf numFmtId="0" fontId="19" fillId="0" borderId="8" xfId="0" applyFont="1" applyBorder="1" applyAlignment="1">
      <alignment horizontal="distributed" vertical="center" justifyLastLine="1"/>
    </xf>
    <xf numFmtId="0" fontId="19" fillId="0" borderId="9" xfId="0" applyFont="1" applyBorder="1" applyAlignment="1">
      <alignment horizontal="distributed" vertical="center" justifyLastLine="1"/>
    </xf>
    <xf numFmtId="0" fontId="19" fillId="0" borderId="10" xfId="0" applyFont="1" applyBorder="1" applyAlignment="1">
      <alignment horizontal="distributed" vertical="center" justifyLastLine="1"/>
    </xf>
    <xf numFmtId="0" fontId="19" fillId="0" borderId="11" xfId="0" applyFont="1" applyBorder="1" applyAlignment="1">
      <alignment horizontal="distributed" vertical="center" justifyLastLine="1"/>
    </xf>
    <xf numFmtId="49" fontId="2" fillId="0" borderId="0" xfId="0" applyNumberFormat="1" applyFont="1" applyBorder="1" applyAlignment="1">
      <alignment horizontal="center" vertical="center"/>
    </xf>
    <xf numFmtId="0" fontId="2" fillId="0" borderId="1" xfId="0" applyFont="1" applyBorder="1" applyAlignment="1">
      <alignment horizontal="distributed" vertical="center" justifyLastLine="1" shrinkToFit="1"/>
    </xf>
    <xf numFmtId="0" fontId="2" fillId="0" borderId="1" xfId="0" applyFont="1" applyBorder="1" applyAlignment="1">
      <alignment horizontal="left" vertical="center" wrapText="1" justifyLastLine="1"/>
    </xf>
    <xf numFmtId="0" fontId="2" fillId="0" borderId="2" xfId="0" applyFont="1" applyBorder="1" applyAlignment="1">
      <alignment horizontal="center" vertical="center" justifyLastLine="1"/>
    </xf>
    <xf numFmtId="0" fontId="2" fillId="0" borderId="16" xfId="0" applyFont="1" applyBorder="1" applyAlignment="1">
      <alignment horizontal="center" vertical="center" justifyLastLine="1"/>
    </xf>
    <xf numFmtId="0" fontId="2" fillId="0" borderId="12" xfId="0" applyFont="1" applyBorder="1" applyAlignment="1">
      <alignment horizontal="center" vertical="center" justifyLastLine="1"/>
    </xf>
    <xf numFmtId="0" fontId="5" fillId="0" borderId="0" xfId="0" applyFont="1" applyBorder="1" applyAlignment="1">
      <alignment horizontal="distributed" vertical="center" justifyLastLine="1"/>
    </xf>
    <xf numFmtId="0" fontId="2" fillId="0" borderId="15" xfId="0" applyFont="1" applyBorder="1" applyAlignment="1">
      <alignment horizontal="center" vertical="center"/>
    </xf>
    <xf numFmtId="0" fontId="2" fillId="0" borderId="0" xfId="0" applyFont="1" applyBorder="1" applyAlignment="1">
      <alignment horizontal="left" vertical="center" justifyLastLine="1"/>
    </xf>
    <xf numFmtId="0" fontId="2" fillId="0" borderId="1" xfId="0" applyFont="1" applyBorder="1" applyAlignment="1">
      <alignment horizontal="center" vertical="center" justifyLastLine="1"/>
    </xf>
    <xf numFmtId="38" fontId="2" fillId="0" borderId="0" xfId="1" applyFont="1" applyBorder="1" applyAlignment="1">
      <alignment horizontal="center" vertical="center" justifyLastLine="1"/>
    </xf>
    <xf numFmtId="0" fontId="2" fillId="0" borderId="0" xfId="0" applyFont="1" applyAlignment="1">
      <alignment horizontal="left" vertical="center" indent="1"/>
    </xf>
    <xf numFmtId="0" fontId="2" fillId="0" borderId="0" xfId="0" applyFont="1" applyBorder="1" applyAlignment="1">
      <alignment horizontal="right" vertical="center" justifyLastLine="1"/>
    </xf>
    <xf numFmtId="0" fontId="2" fillId="0" borderId="1" xfId="0" applyFont="1" applyBorder="1" applyAlignment="1">
      <alignment horizontal="right" vertical="center" justifyLastLine="1"/>
    </xf>
    <xf numFmtId="0" fontId="2" fillId="0" borderId="2" xfId="0" applyFont="1" applyBorder="1" applyAlignment="1">
      <alignment horizontal="right" vertical="center" justifyLastLine="1"/>
    </xf>
    <xf numFmtId="0" fontId="2" fillId="0" borderId="12" xfId="0" applyFont="1" applyBorder="1" applyAlignment="1">
      <alignment horizontal="right" vertical="center" justifyLastLine="1"/>
    </xf>
    <xf numFmtId="0" fontId="2" fillId="0" borderId="12" xfId="0" applyFont="1" applyBorder="1" applyAlignment="1">
      <alignment horizontal="left" vertical="center" justifyLastLine="1"/>
    </xf>
    <xf numFmtId="0" fontId="2" fillId="0" borderId="1" xfId="0" applyFont="1" applyBorder="1" applyAlignment="1">
      <alignment horizontal="left" vertical="center" justifyLastLine="1"/>
    </xf>
    <xf numFmtId="0" fontId="2" fillId="0" borderId="1" xfId="0" applyFont="1" applyBorder="1" applyAlignment="1">
      <alignment horizontal="left" vertical="center" indent="1"/>
    </xf>
    <xf numFmtId="0" fontId="2" fillId="0" borderId="3" xfId="0" applyFont="1" applyBorder="1" applyAlignment="1">
      <alignment horizontal="left" vertical="center" indent="1"/>
    </xf>
    <xf numFmtId="0" fontId="2" fillId="0" borderId="17" xfId="0" applyFont="1" applyBorder="1" applyAlignment="1">
      <alignment horizontal="left" vertical="center" indent="1"/>
    </xf>
    <xf numFmtId="0" fontId="2" fillId="0" borderId="5" xfId="0" applyFont="1" applyBorder="1" applyAlignment="1">
      <alignment horizontal="center" vertical="center" justifyLastLine="1"/>
    </xf>
    <xf numFmtId="0" fontId="2" fillId="0" borderId="10" xfId="0" applyFont="1" applyBorder="1" applyAlignment="1">
      <alignment horizontal="center" vertical="center" justifyLastLine="1"/>
    </xf>
    <xf numFmtId="0" fontId="2" fillId="0" borderId="5" xfId="0" applyFont="1" applyBorder="1" applyAlignment="1">
      <alignment horizontal="left" vertical="center" justifyLastLine="1"/>
    </xf>
    <xf numFmtId="0" fontId="2" fillId="0" borderId="10" xfId="0" applyFont="1" applyBorder="1" applyAlignment="1">
      <alignment horizontal="left" vertical="center" justifyLastLine="1"/>
    </xf>
    <xf numFmtId="0" fontId="2" fillId="0" borderId="3" xfId="0" applyFont="1" applyBorder="1" applyAlignment="1">
      <alignment horizontal="center" vertical="center" justifyLastLine="1"/>
    </xf>
    <xf numFmtId="0" fontId="2" fillId="0" borderId="17" xfId="0" applyFont="1" applyBorder="1" applyAlignment="1">
      <alignment horizontal="center" vertical="center" justifyLastLine="1"/>
    </xf>
    <xf numFmtId="0" fontId="20" fillId="6" borderId="7" xfId="0" applyFont="1" applyFill="1" applyBorder="1" applyAlignment="1">
      <alignment vertical="center"/>
    </xf>
    <xf numFmtId="0" fontId="20" fillId="6" borderId="0" xfId="0" applyFont="1" applyFill="1" applyBorder="1" applyAlignment="1">
      <alignment vertical="center"/>
    </xf>
    <xf numFmtId="0" fontId="20" fillId="6" borderId="8" xfId="0" applyFont="1" applyFill="1" applyBorder="1" applyAlignment="1">
      <alignment vertical="center"/>
    </xf>
    <xf numFmtId="0" fontId="20" fillId="6" borderId="9" xfId="0" applyFont="1" applyFill="1" applyBorder="1" applyAlignment="1">
      <alignment vertical="center"/>
    </xf>
    <xf numFmtId="0" fontId="20" fillId="6" borderId="10" xfId="0" applyFont="1" applyFill="1" applyBorder="1" applyAlignment="1">
      <alignment vertical="center"/>
    </xf>
    <xf numFmtId="0" fontId="20" fillId="6" borderId="11" xfId="0" applyFont="1" applyFill="1" applyBorder="1" applyAlignment="1">
      <alignment vertical="center"/>
    </xf>
    <xf numFmtId="0" fontId="26" fillId="2" borderId="2" xfId="0" applyFont="1" applyFill="1" applyBorder="1" applyAlignment="1">
      <alignment horizontal="distributed" vertical="center" indent="6" justifyLastLine="1"/>
    </xf>
    <xf numFmtId="0" fontId="26" fillId="2" borderId="16" xfId="0" applyFont="1" applyFill="1" applyBorder="1" applyAlignment="1">
      <alignment horizontal="distributed" vertical="center" indent="6" justifyLastLine="1"/>
    </xf>
    <xf numFmtId="0" fontId="26" fillId="2" borderId="12" xfId="0" applyFont="1" applyFill="1" applyBorder="1" applyAlignment="1">
      <alignment horizontal="distributed" vertical="center" indent="6" justifyLastLine="1"/>
    </xf>
    <xf numFmtId="0" fontId="20" fillId="6" borderId="2" xfId="0" applyFont="1" applyFill="1" applyBorder="1" applyAlignment="1">
      <alignment horizontal="center" vertical="center"/>
    </xf>
    <xf numFmtId="0" fontId="20" fillId="6" borderId="16" xfId="0" applyFont="1" applyFill="1" applyBorder="1" applyAlignment="1">
      <alignment horizontal="center" vertical="center"/>
    </xf>
    <xf numFmtId="0" fontId="20" fillId="6" borderId="12" xfId="0" applyFont="1" applyFill="1" applyBorder="1" applyAlignment="1">
      <alignment horizontal="center" vertical="center"/>
    </xf>
    <xf numFmtId="0" fontId="0" fillId="6" borderId="37" xfId="2" applyFont="1" applyFill="1" applyBorder="1" applyAlignment="1">
      <alignment horizontal="center" vertical="center"/>
    </xf>
    <xf numFmtId="0" fontId="0" fillId="6" borderId="38" xfId="2" applyFont="1" applyFill="1" applyBorder="1" applyAlignment="1">
      <alignment horizontal="center" vertical="center"/>
    </xf>
    <xf numFmtId="0" fontId="0" fillId="6" borderId="36" xfId="2" applyFont="1" applyFill="1" applyBorder="1" applyAlignment="1">
      <alignment horizontal="left" vertical="center"/>
    </xf>
    <xf numFmtId="0" fontId="0" fillId="6" borderId="37" xfId="2" applyFont="1" applyFill="1" applyBorder="1" applyAlignment="1">
      <alignment horizontal="left" vertical="center"/>
    </xf>
    <xf numFmtId="0" fontId="0" fillId="6" borderId="39" xfId="2" applyFont="1" applyFill="1" applyBorder="1" applyAlignment="1">
      <alignment vertical="center" wrapText="1"/>
    </xf>
    <xf numFmtId="0" fontId="0" fillId="6" borderId="35" xfId="2" applyFont="1" applyFill="1" applyBorder="1" applyAlignment="1">
      <alignment vertical="center"/>
    </xf>
    <xf numFmtId="0" fontId="20" fillId="6" borderId="42" xfId="0" applyFont="1" applyFill="1" applyBorder="1" applyAlignment="1">
      <alignment horizontal="left" vertical="center" wrapText="1"/>
    </xf>
    <xf numFmtId="0" fontId="20" fillId="6" borderId="43" xfId="0" applyFont="1" applyFill="1" applyBorder="1" applyAlignment="1">
      <alignment horizontal="left" vertical="center" wrapText="1"/>
    </xf>
    <xf numFmtId="0" fontId="20" fillId="6" borderId="44" xfId="0" applyFont="1" applyFill="1" applyBorder="1" applyAlignment="1">
      <alignment horizontal="left" vertical="center" wrapText="1"/>
    </xf>
    <xf numFmtId="0" fontId="0" fillId="2" borderId="14" xfId="0" applyFill="1" applyBorder="1" applyAlignment="1">
      <alignment horizontal="center" vertical="center"/>
    </xf>
    <xf numFmtId="0" fontId="20" fillId="6" borderId="40" xfId="0" applyFont="1" applyFill="1" applyBorder="1" applyAlignment="1">
      <alignment vertical="center"/>
    </xf>
    <xf numFmtId="0" fontId="20" fillId="6" borderId="41" xfId="0" applyFont="1" applyFill="1" applyBorder="1" applyAlignment="1">
      <alignment vertical="center"/>
    </xf>
    <xf numFmtId="0" fontId="0" fillId="6" borderId="45" xfId="2" applyFont="1" applyFill="1" applyBorder="1" applyAlignment="1">
      <alignment horizontal="center" vertical="center"/>
    </xf>
    <xf numFmtId="0" fontId="0" fillId="6" borderId="46" xfId="2" applyFont="1" applyFill="1" applyBorder="1" applyAlignment="1">
      <alignment horizontal="center" vertical="center"/>
    </xf>
    <xf numFmtId="0" fontId="0" fillId="6" borderId="47" xfId="2" applyFont="1" applyFill="1" applyBorder="1" applyAlignment="1">
      <alignment horizontal="center" vertical="center"/>
    </xf>
    <xf numFmtId="0" fontId="0" fillId="6" borderId="34" xfId="2" applyFont="1" applyFill="1" applyBorder="1" applyAlignment="1">
      <alignment horizontal="center" vertical="center"/>
    </xf>
    <xf numFmtId="0" fontId="0" fillId="6" borderId="0" xfId="2" applyFont="1" applyFill="1" applyBorder="1" applyAlignment="1">
      <alignment horizontal="center" vertical="center"/>
    </xf>
    <xf numFmtId="0" fontId="0" fillId="6" borderId="8" xfId="2" applyFont="1" applyFill="1" applyBorder="1" applyAlignment="1">
      <alignment horizontal="center" vertical="center"/>
    </xf>
    <xf numFmtId="0" fontId="0" fillId="6" borderId="48" xfId="2" applyFont="1" applyFill="1" applyBorder="1" applyAlignment="1">
      <alignment horizontal="center" vertical="center"/>
    </xf>
    <xf numFmtId="0" fontId="0" fillId="6" borderId="10" xfId="2" applyFont="1" applyFill="1" applyBorder="1" applyAlignment="1">
      <alignment horizontal="center" vertical="center"/>
    </xf>
    <xf numFmtId="0" fontId="0" fillId="6" borderId="11" xfId="2" applyFont="1" applyFill="1" applyBorder="1" applyAlignment="1">
      <alignment horizontal="center" vertical="center"/>
    </xf>
    <xf numFmtId="0" fontId="0" fillId="6" borderId="39" xfId="2" applyFont="1" applyFill="1" applyBorder="1" applyAlignment="1">
      <alignment vertical="center"/>
    </xf>
    <xf numFmtId="0" fontId="26" fillId="2" borderId="1" xfId="0" applyFont="1" applyFill="1" applyBorder="1" applyAlignment="1">
      <alignment horizontal="distributed" vertical="center" indent="6" justifyLastLine="1"/>
    </xf>
    <xf numFmtId="0" fontId="0" fillId="6" borderId="1" xfId="0" applyFill="1" applyBorder="1" applyAlignment="1">
      <alignment horizontal="center" vertical="center"/>
    </xf>
    <xf numFmtId="0" fontId="1" fillId="6" borderId="4" xfId="2" applyFont="1" applyFill="1" applyBorder="1" applyAlignment="1">
      <alignment vertical="center"/>
    </xf>
    <xf numFmtId="0" fontId="1" fillId="6" borderId="5" xfId="2" applyFont="1" applyFill="1" applyBorder="1" applyAlignment="1">
      <alignment vertical="center"/>
    </xf>
    <xf numFmtId="0" fontId="1" fillId="6" borderId="0" xfId="2" applyFont="1" applyFill="1" applyBorder="1" applyAlignment="1">
      <alignment vertical="center"/>
    </xf>
    <xf numFmtId="0" fontId="1" fillId="6" borderId="8" xfId="2" applyFont="1" applyFill="1" applyBorder="1" applyAlignment="1">
      <alignment vertical="center"/>
    </xf>
    <xf numFmtId="0" fontId="0" fillId="2" borderId="3" xfId="0" applyFill="1" applyBorder="1" applyAlignment="1">
      <alignment horizontal="center" vertical="center"/>
    </xf>
    <xf numFmtId="0" fontId="0" fillId="2" borderId="13" xfId="0" applyFill="1" applyBorder="1" applyAlignment="1">
      <alignment horizontal="center" vertical="center"/>
    </xf>
    <xf numFmtId="0" fontId="0" fillId="6" borderId="4" xfId="0" applyFill="1" applyBorder="1" applyAlignment="1">
      <alignment horizontal="center" vertical="center"/>
    </xf>
    <xf numFmtId="0" fontId="0" fillId="6" borderId="5" xfId="0" applyFill="1" applyBorder="1" applyAlignment="1">
      <alignment horizontal="center" vertical="center"/>
    </xf>
    <xf numFmtId="0" fontId="0" fillId="6" borderId="6" xfId="0" applyFill="1" applyBorder="1" applyAlignment="1">
      <alignment horizontal="center" vertical="center"/>
    </xf>
    <xf numFmtId="0" fontId="0" fillId="6" borderId="9" xfId="0" applyFill="1" applyBorder="1" applyAlignment="1">
      <alignment horizontal="center" vertical="center"/>
    </xf>
    <xf numFmtId="0" fontId="0" fillId="6" borderId="10" xfId="0" applyFill="1" applyBorder="1" applyAlignment="1">
      <alignment horizontal="center" vertical="center"/>
    </xf>
    <xf numFmtId="0" fontId="0" fillId="6" borderId="11" xfId="0" applyFill="1" applyBorder="1" applyAlignment="1">
      <alignment horizontal="center" vertical="center"/>
    </xf>
    <xf numFmtId="0" fontId="0" fillId="6" borderId="2" xfId="0" applyFill="1" applyBorder="1" applyAlignment="1">
      <alignment horizontal="center" vertical="center"/>
    </xf>
    <xf numFmtId="0" fontId="0" fillId="6" borderId="16" xfId="0" applyFill="1" applyBorder="1" applyAlignment="1">
      <alignment horizontal="center" vertical="center"/>
    </xf>
    <xf numFmtId="0" fontId="25" fillId="5" borderId="2" xfId="0" applyFont="1" applyFill="1" applyBorder="1" applyAlignment="1">
      <alignment horizontal="center" vertical="center"/>
    </xf>
    <xf numFmtId="0" fontId="25" fillId="5" borderId="16" xfId="0" applyFont="1" applyFill="1" applyBorder="1" applyAlignment="1">
      <alignment horizontal="center" vertical="center"/>
    </xf>
    <xf numFmtId="0" fontId="25" fillId="5" borderId="12" xfId="0" applyFont="1" applyFill="1" applyBorder="1" applyAlignment="1">
      <alignment horizontal="center" vertical="center"/>
    </xf>
    <xf numFmtId="0" fontId="23" fillId="8" borderId="0" xfId="0" applyFont="1" applyFill="1" applyBorder="1" applyAlignment="1">
      <alignment horizontal="distributed" vertical="center" indent="7" justifyLastLine="1"/>
    </xf>
    <xf numFmtId="0" fontId="0" fillId="6" borderId="2" xfId="0" applyFill="1" applyBorder="1" applyAlignment="1">
      <alignment horizontal="center" vertical="center" wrapText="1"/>
    </xf>
    <xf numFmtId="0" fontId="0" fillId="6" borderId="12" xfId="0" applyFill="1" applyBorder="1" applyAlignment="1">
      <alignment horizontal="center" vertical="center"/>
    </xf>
    <xf numFmtId="0" fontId="16" fillId="4" borderId="2" xfId="0" applyFont="1" applyFill="1" applyBorder="1" applyAlignment="1">
      <alignment horizontal="left" vertical="center"/>
    </xf>
    <xf numFmtId="0" fontId="16" fillId="4" borderId="16" xfId="0" applyFont="1" applyFill="1" applyBorder="1" applyAlignment="1">
      <alignment horizontal="left" vertical="center"/>
    </xf>
    <xf numFmtId="0" fontId="16" fillId="4" borderId="12" xfId="0" applyFont="1" applyFill="1" applyBorder="1" applyAlignment="1">
      <alignment horizontal="left" vertical="center"/>
    </xf>
    <xf numFmtId="38" fontId="0" fillId="2" borderId="2" xfId="1" applyFont="1" applyFill="1" applyBorder="1" applyAlignment="1" applyProtection="1">
      <alignment horizontal="right" vertical="center"/>
    </xf>
    <xf numFmtId="38" fontId="0" fillId="2" borderId="16" xfId="1" applyFont="1" applyFill="1" applyBorder="1" applyAlignment="1" applyProtection="1">
      <alignment horizontal="right" vertical="center"/>
    </xf>
    <xf numFmtId="38" fontId="0" fillId="2" borderId="12" xfId="1" applyFont="1" applyFill="1" applyBorder="1" applyAlignment="1" applyProtection="1">
      <alignment horizontal="right" vertical="center"/>
    </xf>
    <xf numFmtId="38" fontId="0" fillId="4" borderId="2" xfId="1" applyFont="1" applyFill="1" applyBorder="1" applyAlignment="1" applyProtection="1">
      <alignment vertical="center"/>
    </xf>
    <xf numFmtId="38" fontId="0" fillId="4" borderId="16" xfId="1" applyFont="1" applyFill="1" applyBorder="1" applyAlignment="1" applyProtection="1">
      <alignment vertical="center"/>
    </xf>
    <xf numFmtId="38" fontId="0" fillId="4" borderId="12" xfId="1" applyFont="1" applyFill="1" applyBorder="1" applyAlignment="1" applyProtection="1">
      <alignment vertical="center"/>
    </xf>
    <xf numFmtId="0" fontId="23" fillId="8" borderId="0" xfId="0" applyFont="1" applyFill="1" applyBorder="1" applyAlignment="1">
      <alignment horizontal="distributed" vertical="center" justifyLastLine="1"/>
    </xf>
    <xf numFmtId="0" fontId="11" fillId="4" borderId="2" xfId="0" applyFont="1" applyFill="1" applyBorder="1" applyAlignment="1">
      <alignment horizontal="left" vertical="center"/>
    </xf>
    <xf numFmtId="0" fontId="11" fillId="4" borderId="16" xfId="0" applyFont="1" applyFill="1" applyBorder="1" applyAlignment="1">
      <alignment horizontal="left" vertical="center"/>
    </xf>
    <xf numFmtId="0" fontId="11" fillId="4" borderId="12" xfId="0" applyFont="1" applyFill="1" applyBorder="1" applyAlignment="1">
      <alignment horizontal="left" vertical="center"/>
    </xf>
    <xf numFmtId="0" fontId="15" fillId="3" borderId="2" xfId="2" applyFill="1" applyBorder="1" applyAlignment="1" applyProtection="1">
      <alignment horizontal="center" vertical="center"/>
      <protection locked="0"/>
    </xf>
    <xf numFmtId="0" fontId="15" fillId="3" borderId="16" xfId="2" applyFill="1" applyBorder="1" applyAlignment="1" applyProtection="1">
      <alignment horizontal="center" vertical="center"/>
      <protection locked="0"/>
    </xf>
    <xf numFmtId="0" fontId="15" fillId="3" borderId="12" xfId="2" applyFill="1" applyBorder="1" applyAlignment="1" applyProtection="1">
      <alignment horizontal="center" vertical="center"/>
      <protection locked="0"/>
    </xf>
    <xf numFmtId="0" fontId="0" fillId="6" borderId="42" xfId="2" applyFont="1" applyFill="1" applyBorder="1" applyAlignment="1">
      <alignment horizontal="center" vertical="center" wrapText="1"/>
    </xf>
    <xf numFmtId="0" fontId="0" fillId="6" borderId="43" xfId="2" applyFont="1" applyFill="1" applyBorder="1" applyAlignment="1">
      <alignment horizontal="center" vertical="center" wrapText="1"/>
    </xf>
    <xf numFmtId="0" fontId="0" fillId="6" borderId="44" xfId="2" applyFont="1" applyFill="1" applyBorder="1" applyAlignment="1">
      <alignment horizontal="center" vertical="center" wrapText="1"/>
    </xf>
    <xf numFmtId="0" fontId="15" fillId="3" borderId="42" xfId="2" applyFill="1" applyBorder="1" applyAlignment="1" applyProtection="1">
      <alignment horizontal="center" vertical="center" wrapText="1"/>
      <protection locked="0"/>
    </xf>
    <xf numFmtId="0" fontId="15" fillId="3" borderId="43" xfId="2" applyFill="1" applyBorder="1" applyAlignment="1" applyProtection="1">
      <alignment horizontal="center" vertical="center" wrapText="1"/>
      <protection locked="0"/>
    </xf>
    <xf numFmtId="0" fontId="15" fillId="3" borderId="44" xfId="2" applyFill="1" applyBorder="1" applyAlignment="1" applyProtection="1">
      <alignment horizontal="center" vertical="center" wrapText="1"/>
      <protection locked="0"/>
    </xf>
    <xf numFmtId="0" fontId="15" fillId="3" borderId="57" xfId="2" applyFill="1" applyBorder="1" applyAlignment="1" applyProtection="1">
      <alignment horizontal="center" vertical="center"/>
      <protection locked="0"/>
    </xf>
    <xf numFmtId="0" fontId="15" fillId="3" borderId="43" xfId="2" applyFill="1" applyBorder="1" applyAlignment="1" applyProtection="1">
      <alignment horizontal="center" vertical="center"/>
      <protection locked="0"/>
    </xf>
    <xf numFmtId="0" fontId="15" fillId="3" borderId="44" xfId="2" applyFill="1" applyBorder="1" applyAlignment="1" applyProtection="1">
      <alignment horizontal="center" vertical="center"/>
      <protection locked="0"/>
    </xf>
    <xf numFmtId="0" fontId="0" fillId="2" borderId="2" xfId="0" applyFill="1" applyBorder="1" applyAlignment="1">
      <alignment vertical="center"/>
    </xf>
    <xf numFmtId="0" fontId="0" fillId="2" borderId="16" xfId="0" applyFill="1" applyBorder="1" applyAlignment="1">
      <alignment vertical="center"/>
    </xf>
    <xf numFmtId="0" fontId="0" fillId="2" borderId="12" xfId="0" applyFill="1" applyBorder="1" applyAlignment="1">
      <alignment vertical="center"/>
    </xf>
    <xf numFmtId="0" fontId="0" fillId="3" borderId="2" xfId="0" applyFill="1" applyBorder="1" applyAlignment="1" applyProtection="1">
      <alignment vertical="center" shrinkToFit="1"/>
      <protection locked="0"/>
    </xf>
    <xf numFmtId="0" fontId="0" fillId="3" borderId="16" xfId="0" applyFill="1" applyBorder="1" applyAlignment="1" applyProtection="1">
      <alignment vertical="center" shrinkToFit="1"/>
      <protection locked="0"/>
    </xf>
    <xf numFmtId="0" fontId="0" fillId="3" borderId="12" xfId="0" applyFill="1" applyBorder="1" applyAlignment="1" applyProtection="1">
      <alignment vertical="center" shrinkToFit="1"/>
      <protection locked="0"/>
    </xf>
    <xf numFmtId="38" fontId="0" fillId="2" borderId="2" xfId="0" applyNumberFormat="1" applyFill="1" applyBorder="1" applyAlignment="1">
      <alignment vertical="center"/>
    </xf>
    <xf numFmtId="38" fontId="0" fillId="2" borderId="16" xfId="0" applyNumberFormat="1" applyFill="1" applyBorder="1" applyAlignment="1">
      <alignment vertical="center"/>
    </xf>
    <xf numFmtId="38" fontId="0" fillId="2" borderId="12" xfId="0" applyNumberFormat="1" applyFill="1" applyBorder="1" applyAlignment="1">
      <alignment vertical="center"/>
    </xf>
    <xf numFmtId="38" fontId="0" fillId="3" borderId="2" xfId="1" applyFont="1" applyFill="1" applyBorder="1" applyAlignment="1" applyProtection="1">
      <alignment horizontal="right" vertical="center"/>
      <protection locked="0"/>
    </xf>
    <xf numFmtId="38" fontId="0" fillId="3" borderId="16" xfId="1" applyFont="1" applyFill="1" applyBorder="1" applyAlignment="1" applyProtection="1">
      <alignment horizontal="right" vertical="center"/>
      <protection locked="0"/>
    </xf>
    <xf numFmtId="38" fontId="0" fillId="3" borderId="12" xfId="1" applyFont="1" applyFill="1" applyBorder="1" applyAlignment="1" applyProtection="1">
      <alignment horizontal="right" vertical="center"/>
      <protection locked="0"/>
    </xf>
    <xf numFmtId="0" fontId="10" fillId="4" borderId="2" xfId="0" applyFont="1" applyFill="1" applyBorder="1" applyAlignment="1" applyProtection="1">
      <alignment horizontal="center" vertical="center"/>
    </xf>
    <xf numFmtId="0" fontId="10" fillId="4" borderId="16" xfId="0" applyFont="1" applyFill="1" applyBorder="1" applyAlignment="1" applyProtection="1">
      <alignment horizontal="center" vertical="center"/>
    </xf>
    <xf numFmtId="0" fontId="10" fillId="4" borderId="12" xfId="0" applyFont="1" applyFill="1" applyBorder="1" applyAlignment="1" applyProtection="1">
      <alignment horizontal="center" vertical="center"/>
    </xf>
    <xf numFmtId="38" fontId="0" fillId="2" borderId="2" xfId="1" applyFont="1" applyFill="1" applyBorder="1" applyAlignment="1" applyProtection="1">
      <alignment vertical="center"/>
    </xf>
    <xf numFmtId="38" fontId="0" fillId="2" borderId="16" xfId="1" applyFont="1" applyFill="1" applyBorder="1" applyAlignment="1" applyProtection="1">
      <alignment vertical="center"/>
    </xf>
    <xf numFmtId="38" fontId="0" fillId="2" borderId="12" xfId="1" applyFont="1" applyFill="1" applyBorder="1" applyAlignment="1" applyProtection="1">
      <alignment vertical="center"/>
    </xf>
    <xf numFmtId="38" fontId="0" fillId="2" borderId="1" xfId="1" applyFont="1" applyFill="1" applyBorder="1" applyAlignment="1" applyProtection="1">
      <alignment horizontal="center" vertical="center"/>
    </xf>
    <xf numFmtId="38" fontId="0" fillId="4" borderId="1" xfId="1" applyFont="1" applyFill="1" applyBorder="1" applyAlignment="1" applyProtection="1">
      <alignment horizontal="center" vertical="center"/>
    </xf>
    <xf numFmtId="0" fontId="0" fillId="2" borderId="1" xfId="0" applyFill="1" applyBorder="1" applyAlignment="1" applyProtection="1">
      <alignment horizontal="left" vertical="center" wrapText="1"/>
    </xf>
    <xf numFmtId="0" fontId="0" fillId="3" borderId="1" xfId="0" applyFill="1" applyBorder="1" applyAlignment="1" applyProtection="1">
      <alignment horizontal="left" vertical="top" wrapText="1"/>
      <protection locked="0"/>
    </xf>
    <xf numFmtId="0" fontId="10" fillId="4" borderId="2" xfId="0" applyFont="1" applyFill="1" applyBorder="1" applyAlignment="1">
      <alignment horizontal="right" vertical="center"/>
    </xf>
    <xf numFmtId="0" fontId="10" fillId="4" borderId="16" xfId="0" applyFont="1" applyFill="1" applyBorder="1" applyAlignment="1">
      <alignment horizontal="right" vertical="center"/>
    </xf>
    <xf numFmtId="0" fontId="10" fillId="4" borderId="12" xfId="0" applyFont="1" applyFill="1" applyBorder="1" applyAlignment="1">
      <alignment horizontal="right" vertical="center"/>
    </xf>
    <xf numFmtId="0" fontId="0" fillId="2" borderId="2" xfId="0" applyFill="1" applyBorder="1" applyAlignment="1">
      <alignment vertical="center" shrinkToFit="1"/>
    </xf>
    <xf numFmtId="0" fontId="0" fillId="2" borderId="16" xfId="0" applyFill="1" applyBorder="1" applyAlignment="1">
      <alignment vertical="center" shrinkToFit="1"/>
    </xf>
    <xf numFmtId="0" fontId="0" fillId="2" borderId="12" xfId="0" applyFill="1" applyBorder="1" applyAlignment="1">
      <alignment vertical="center" shrinkToFit="1"/>
    </xf>
    <xf numFmtId="0" fontId="16" fillId="2" borderId="16" xfId="0" applyFont="1" applyFill="1" applyBorder="1" applyAlignment="1">
      <alignment horizontal="right" vertical="center"/>
    </xf>
    <xf numFmtId="0" fontId="16" fillId="2" borderId="12" xfId="0" applyFont="1" applyFill="1" applyBorder="1" applyAlignment="1">
      <alignment horizontal="right" vertical="center"/>
    </xf>
    <xf numFmtId="0" fontId="16" fillId="4" borderId="1" xfId="0" applyFont="1" applyFill="1" applyBorder="1" applyAlignment="1">
      <alignment horizontal="center" vertical="center"/>
    </xf>
    <xf numFmtId="38" fontId="0" fillId="3" borderId="1" xfId="1" applyFont="1" applyFill="1" applyBorder="1" applyAlignment="1" applyProtection="1">
      <alignment horizontal="right" vertical="center" shrinkToFit="1"/>
      <protection locked="0"/>
    </xf>
    <xf numFmtId="38" fontId="0" fillId="2" borderId="1" xfId="1" applyFont="1" applyFill="1" applyBorder="1" applyAlignment="1" applyProtection="1">
      <alignment vertical="center"/>
    </xf>
    <xf numFmtId="38" fontId="0" fillId="3" borderId="1" xfId="1" applyFont="1" applyFill="1" applyBorder="1" applyAlignment="1" applyProtection="1">
      <alignment horizontal="right" vertical="center"/>
      <protection locked="0"/>
    </xf>
    <xf numFmtId="0" fontId="0" fillId="8" borderId="7" xfId="0" applyFill="1" applyBorder="1" applyAlignment="1">
      <alignment horizontal="center" vertical="center"/>
    </xf>
    <xf numFmtId="0" fontId="0" fillId="8" borderId="0" xfId="0" applyFill="1" applyBorder="1" applyAlignment="1">
      <alignment horizontal="center" vertical="center"/>
    </xf>
    <xf numFmtId="38" fontId="0" fillId="2" borderId="2" xfId="1" applyFont="1" applyFill="1" applyBorder="1" applyAlignment="1">
      <alignment vertical="center"/>
    </xf>
    <xf numFmtId="38" fontId="0" fillId="2" borderId="16" xfId="1" applyFont="1" applyFill="1" applyBorder="1" applyAlignment="1">
      <alignment vertical="center"/>
    </xf>
    <xf numFmtId="38" fontId="0" fillId="2" borderId="12" xfId="1" applyFont="1" applyFill="1" applyBorder="1" applyAlignment="1">
      <alignment vertical="center"/>
    </xf>
    <xf numFmtId="38" fontId="0" fillId="3" borderId="2" xfId="1" applyFont="1" applyFill="1" applyBorder="1" applyAlignment="1" applyProtection="1">
      <alignment vertical="center"/>
      <protection locked="0"/>
    </xf>
    <xf numFmtId="38" fontId="0" fillId="3" borderId="16" xfId="1" applyFont="1" applyFill="1" applyBorder="1" applyAlignment="1" applyProtection="1">
      <alignment vertical="center"/>
      <protection locked="0"/>
    </xf>
    <xf numFmtId="38" fontId="0" fillId="3" borderId="12" xfId="1" applyFont="1" applyFill="1" applyBorder="1" applyAlignment="1" applyProtection="1">
      <alignment vertical="center"/>
      <protection locked="0"/>
    </xf>
    <xf numFmtId="0" fontId="2" fillId="0" borderId="0" xfId="0" applyFont="1" applyAlignment="1">
      <alignment horizontal="distributed" vertical="center"/>
    </xf>
    <xf numFmtId="0" fontId="2" fillId="0" borderId="1" xfId="0" applyFont="1" applyBorder="1" applyAlignment="1">
      <alignment horizontal="distributed" vertical="center" indent="2" justifyLastLine="1"/>
    </xf>
    <xf numFmtId="0" fontId="2" fillId="0" borderId="0" xfId="0" applyFont="1" applyAlignment="1">
      <alignment horizontal="left" vertical="top" wrapText="1"/>
    </xf>
    <xf numFmtId="0" fontId="2" fillId="0" borderId="0" xfId="0" applyFont="1" applyAlignment="1">
      <alignment horizontal="distributed" vertical="center" justifyLastLine="1"/>
    </xf>
    <xf numFmtId="0" fontId="2" fillId="0" borderId="5" xfId="0" applyFont="1" applyBorder="1" applyAlignment="1">
      <alignment vertical="top"/>
    </xf>
    <xf numFmtId="0" fontId="2" fillId="0" borderId="6" xfId="0" applyFont="1" applyBorder="1" applyAlignment="1">
      <alignment vertical="top"/>
    </xf>
    <xf numFmtId="0" fontId="2" fillId="0" borderId="0" xfId="0" applyFont="1" applyBorder="1" applyAlignment="1">
      <alignment vertical="top"/>
    </xf>
    <xf numFmtId="0" fontId="2" fillId="0" borderId="8" xfId="0" applyFont="1" applyBorder="1" applyAlignment="1">
      <alignment vertical="top"/>
    </xf>
    <xf numFmtId="0" fontId="2" fillId="0" borderId="10" xfId="0" applyFont="1" applyBorder="1" applyAlignment="1">
      <alignment vertical="top"/>
    </xf>
    <xf numFmtId="0" fontId="2" fillId="0" borderId="11" xfId="0" applyFont="1" applyBorder="1" applyAlignment="1">
      <alignment vertical="top"/>
    </xf>
    <xf numFmtId="178" fontId="2" fillId="0" borderId="9" xfId="0" applyNumberFormat="1" applyFont="1" applyBorder="1" applyAlignment="1">
      <alignment horizontal="left" vertical="center" shrinkToFit="1"/>
    </xf>
    <xf numFmtId="178" fontId="2" fillId="0" borderId="10" xfId="0" applyNumberFormat="1" applyFont="1" applyBorder="1" applyAlignment="1">
      <alignment horizontal="left" vertical="center" shrinkToFit="1"/>
    </xf>
    <xf numFmtId="178" fontId="2" fillId="0" borderId="11" xfId="0" applyNumberFormat="1" applyFont="1" applyBorder="1" applyAlignment="1">
      <alignment horizontal="left" vertical="center" shrinkToFit="1"/>
    </xf>
    <xf numFmtId="0" fontId="2" fillId="0" borderId="9" xfId="0" applyFont="1" applyBorder="1" applyAlignment="1">
      <alignment vertical="center" shrinkToFit="1"/>
    </xf>
    <xf numFmtId="0" fontId="2" fillId="0" borderId="10" xfId="0" applyFont="1" applyBorder="1" applyAlignment="1">
      <alignment vertical="center" shrinkToFit="1"/>
    </xf>
    <xf numFmtId="0" fontId="2" fillId="0" borderId="11" xfId="0" applyFont="1" applyBorder="1" applyAlignment="1">
      <alignment vertical="center" shrinkToFit="1"/>
    </xf>
    <xf numFmtId="38" fontId="2" fillId="0" borderId="9" xfId="1" applyFont="1" applyBorder="1" applyAlignment="1">
      <alignment vertical="center" shrinkToFit="1"/>
    </xf>
    <xf numFmtId="38" fontId="2" fillId="0" borderId="11" xfId="1" applyFont="1" applyBorder="1" applyAlignment="1">
      <alignment vertical="center" shrinkToFit="1"/>
    </xf>
    <xf numFmtId="0" fontId="2" fillId="0" borderId="16" xfId="0" applyFont="1" applyBorder="1" applyAlignment="1">
      <alignment horizontal="center" vertical="center"/>
    </xf>
    <xf numFmtId="0" fontId="2" fillId="0" borderId="12" xfId="0" applyFont="1" applyBorder="1" applyAlignment="1">
      <alignment horizontal="center" vertical="center"/>
    </xf>
    <xf numFmtId="0" fontId="2" fillId="0" borderId="2"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2" xfId="0" applyFont="1" applyBorder="1" applyAlignment="1">
      <alignment horizontal="center" vertical="center" shrinkToFit="1"/>
    </xf>
    <xf numFmtId="0" fontId="4" fillId="0" borderId="4" xfId="0" applyFont="1" applyBorder="1" applyAlignment="1">
      <alignment horizontal="center" vertical="center" justifyLastLine="1"/>
    </xf>
    <xf numFmtId="0" fontId="4" fillId="0" borderId="5" xfId="0" applyFont="1" applyBorder="1" applyAlignment="1">
      <alignment horizontal="center" vertical="center" justifyLastLine="1"/>
    </xf>
    <xf numFmtId="0" fontId="4" fillId="0" borderId="9" xfId="0" applyFont="1" applyBorder="1" applyAlignment="1">
      <alignment horizontal="center" vertical="center" justifyLastLine="1"/>
    </xf>
    <xf numFmtId="0" fontId="4" fillId="0" borderId="10" xfId="0" applyFont="1" applyBorder="1" applyAlignment="1">
      <alignment horizontal="center" vertical="center" justifyLastLine="1"/>
    </xf>
    <xf numFmtId="38" fontId="2" fillId="0" borderId="4" xfId="1" applyNumberFormat="1" applyFont="1" applyBorder="1" applyAlignment="1">
      <alignment horizontal="right" vertical="center" indent="1"/>
    </xf>
    <xf numFmtId="38" fontId="2" fillId="0" borderId="5" xfId="1" applyNumberFormat="1" applyFont="1" applyBorder="1" applyAlignment="1">
      <alignment horizontal="right" vertical="center" indent="1"/>
    </xf>
    <xf numFmtId="38" fontId="2" fillId="0" borderId="6" xfId="1" applyNumberFormat="1" applyFont="1" applyBorder="1" applyAlignment="1">
      <alignment horizontal="right" vertical="center" indent="1"/>
    </xf>
    <xf numFmtId="38" fontId="2" fillId="0" borderId="7" xfId="1" applyNumberFormat="1" applyFont="1" applyBorder="1" applyAlignment="1">
      <alignment horizontal="right" vertical="center" indent="1"/>
    </xf>
    <xf numFmtId="38" fontId="2" fillId="0" borderId="0" xfId="1" applyNumberFormat="1" applyFont="1" applyBorder="1" applyAlignment="1">
      <alignment horizontal="right" vertical="center" indent="1"/>
    </xf>
    <xf numFmtId="38" fontId="2" fillId="0" borderId="8" xfId="1" applyNumberFormat="1" applyFont="1" applyBorder="1" applyAlignment="1">
      <alignment horizontal="right" vertical="center" indent="1"/>
    </xf>
    <xf numFmtId="38" fontId="2" fillId="0" borderId="1" xfId="0" applyNumberFormat="1" applyFont="1" applyBorder="1" applyAlignment="1">
      <alignment horizontal="right" vertical="center" indent="1"/>
    </xf>
    <xf numFmtId="0" fontId="2" fillId="0" borderId="1" xfId="0" applyFont="1" applyBorder="1" applyAlignment="1">
      <alignment horizontal="right" vertical="center" indent="1"/>
    </xf>
    <xf numFmtId="38" fontId="2" fillId="0" borderId="1" xfId="1" applyNumberFormat="1" applyFont="1" applyBorder="1" applyAlignment="1">
      <alignment horizontal="right" vertical="center" indent="1"/>
    </xf>
    <xf numFmtId="38" fontId="2" fillId="0" borderId="4" xfId="1" applyFont="1" applyBorder="1" applyAlignment="1">
      <alignment horizontal="right" vertical="center" indent="1"/>
    </xf>
    <xf numFmtId="38" fontId="2" fillId="0" borderId="5" xfId="1" applyFont="1" applyBorder="1" applyAlignment="1">
      <alignment horizontal="right" vertical="center" indent="1"/>
    </xf>
    <xf numFmtId="38" fontId="2" fillId="0" borderId="6" xfId="1" applyFont="1" applyBorder="1" applyAlignment="1">
      <alignment horizontal="right" vertical="center" indent="1"/>
    </xf>
    <xf numFmtId="38" fontId="2" fillId="0" borderId="7" xfId="1" applyFont="1" applyBorder="1" applyAlignment="1">
      <alignment horizontal="right" vertical="center" indent="1"/>
    </xf>
    <xf numFmtId="38" fontId="2" fillId="0" borderId="0" xfId="1" applyFont="1" applyBorder="1" applyAlignment="1">
      <alignment horizontal="right" vertical="center" indent="1"/>
    </xf>
    <xf numFmtId="38" fontId="2" fillId="0" borderId="8" xfId="1" applyFont="1" applyBorder="1" applyAlignment="1">
      <alignment horizontal="right" vertical="center" indent="1"/>
    </xf>
    <xf numFmtId="38" fontId="2" fillId="0" borderId="2" xfId="1" applyNumberFormat="1" applyFont="1" applyBorder="1" applyAlignment="1">
      <alignment horizontal="right" vertical="center" indent="1"/>
    </xf>
    <xf numFmtId="38" fontId="2" fillId="0" borderId="16" xfId="1" applyNumberFormat="1" applyFont="1" applyBorder="1" applyAlignment="1">
      <alignment horizontal="right" vertical="center" indent="1"/>
    </xf>
    <xf numFmtId="38" fontId="2" fillId="0" borderId="12" xfId="1" applyNumberFormat="1" applyFont="1" applyBorder="1" applyAlignment="1">
      <alignment horizontal="right" vertical="center" indent="1"/>
    </xf>
    <xf numFmtId="38" fontId="2" fillId="0" borderId="9" xfId="1" applyNumberFormat="1" applyFont="1" applyBorder="1" applyAlignment="1">
      <alignment horizontal="right" vertical="center" indent="1"/>
    </xf>
    <xf numFmtId="38" fontId="2" fillId="0" borderId="10" xfId="1" applyNumberFormat="1" applyFont="1" applyBorder="1" applyAlignment="1">
      <alignment horizontal="right" vertical="center" indent="1"/>
    </xf>
    <xf numFmtId="38" fontId="2" fillId="0" borderId="11" xfId="1" applyNumberFormat="1" applyFont="1" applyBorder="1" applyAlignment="1">
      <alignment horizontal="right" vertical="center" indent="1"/>
    </xf>
    <xf numFmtId="38" fontId="2" fillId="0" borderId="8" xfId="1" applyFont="1" applyBorder="1" applyAlignment="1">
      <alignment horizontal="right" vertical="center"/>
    </xf>
    <xf numFmtId="177" fontId="2" fillId="0" borderId="8" xfId="1" applyNumberFormat="1" applyFont="1" applyBorder="1" applyAlignment="1">
      <alignment horizontal="right" vertical="center"/>
    </xf>
    <xf numFmtId="0" fontId="2" fillId="0" borderId="3" xfId="0" applyFont="1" applyBorder="1" applyAlignment="1">
      <alignment horizontal="distributed" vertical="center" justifyLastLine="1"/>
    </xf>
    <xf numFmtId="38" fontId="21" fillId="0" borderId="2" xfId="1" applyFont="1" applyBorder="1" applyAlignment="1">
      <alignment vertical="center" wrapText="1"/>
    </xf>
    <xf numFmtId="38" fontId="21" fillId="0" borderId="16" xfId="1" applyFont="1" applyBorder="1" applyAlignment="1">
      <alignment vertical="center" wrapText="1"/>
    </xf>
    <xf numFmtId="38" fontId="21" fillId="0" borderId="12" xfId="1" applyFont="1" applyBorder="1" applyAlignment="1">
      <alignment vertical="center" wrapText="1"/>
    </xf>
    <xf numFmtId="38" fontId="2" fillId="0" borderId="2" xfId="1" applyFont="1" applyBorder="1" applyAlignment="1">
      <alignment horizontal="right" vertical="center" wrapText="1" indent="1"/>
    </xf>
    <xf numFmtId="38" fontId="2" fillId="0" borderId="16" xfId="1" applyFont="1" applyBorder="1" applyAlignment="1">
      <alignment horizontal="right" vertical="center" wrapText="1" indent="1"/>
    </xf>
    <xf numFmtId="38" fontId="2" fillId="0" borderId="12" xfId="1" applyFont="1" applyBorder="1" applyAlignment="1">
      <alignment horizontal="right" vertical="center" wrapText="1" indent="1"/>
    </xf>
    <xf numFmtId="38" fontId="2" fillId="0" borderId="9" xfId="1" applyFont="1" applyBorder="1" applyAlignment="1">
      <alignment horizontal="right" vertical="center" indent="1"/>
    </xf>
    <xf numFmtId="38" fontId="2" fillId="0" borderId="10" xfId="1" applyFont="1" applyBorder="1" applyAlignment="1">
      <alignment horizontal="right" vertical="center" indent="1"/>
    </xf>
    <xf numFmtId="38" fontId="2" fillId="0" borderId="11" xfId="1" applyFont="1" applyBorder="1" applyAlignment="1">
      <alignment horizontal="right" vertical="center" inden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9" xfId="0" applyFont="1" applyBorder="1" applyAlignment="1">
      <alignment horizontal="center" vertical="top" wrapText="1"/>
    </xf>
    <xf numFmtId="0" fontId="2" fillId="0" borderId="10" xfId="0" applyFont="1" applyBorder="1" applyAlignment="1">
      <alignment horizontal="center" vertical="top" wrapText="1"/>
    </xf>
    <xf numFmtId="0" fontId="2" fillId="0" borderId="11" xfId="0" applyFont="1" applyBorder="1" applyAlignment="1">
      <alignment horizontal="center" vertical="top" wrapText="1"/>
    </xf>
  </cellXfs>
  <cellStyles count="3">
    <cellStyle name="ハイパーリンク" xfId="2" builtinId="8"/>
    <cellStyle name="桁区切り" xfId="1" builtinId="6"/>
    <cellStyle name="標準" xfId="0" builtinId="0"/>
  </cellStyles>
  <dxfs count="8">
    <dxf>
      <fill>
        <patternFill>
          <bgColor rgb="FFFF0000"/>
        </patternFill>
      </fill>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font>
        <color theme="1"/>
      </font>
      <fill>
        <gradientFill degree="90">
          <stop position="0">
            <color rgb="FFFFFF00"/>
          </stop>
          <stop position="0.5">
            <color rgb="FFFFC000"/>
          </stop>
          <stop position="1">
            <color rgb="FFFFFF00"/>
          </stop>
        </gradientFill>
      </fill>
    </dxf>
    <dxf>
      <font>
        <b val="0"/>
        <i val="0"/>
        <color theme="1"/>
      </font>
      <fill>
        <gradientFill degree="90">
          <stop position="0">
            <color rgb="FFFFFF00"/>
          </stop>
          <stop position="0.5">
            <color rgb="FFFFC000"/>
          </stop>
          <stop position="1">
            <color rgb="FFFFFF00"/>
          </stop>
        </gradientFill>
      </fill>
    </dxf>
    <dxf>
      <font>
        <b val="0"/>
        <i val="0"/>
        <color theme="1"/>
      </font>
      <fill>
        <gradientFill degree="90">
          <stop position="0">
            <color rgb="FFFFFF00"/>
          </stop>
          <stop position="0.5">
            <color rgb="FFFFC000"/>
          </stop>
          <stop position="1">
            <color rgb="FFFFFF00"/>
          </stop>
        </gradientFill>
      </fill>
    </dxf>
    <dxf>
      <font>
        <color theme="1"/>
      </font>
      <fill>
        <patternFill>
          <bgColor theme="0" tint="-0.14996795556505021"/>
        </patternFill>
      </fill>
    </dxf>
    <dxf>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80957</xdr:colOff>
      <xdr:row>68</xdr:row>
      <xdr:rowOff>104777</xdr:rowOff>
    </xdr:from>
    <xdr:to>
      <xdr:col>14</xdr:col>
      <xdr:colOff>190499</xdr:colOff>
      <xdr:row>78</xdr:row>
      <xdr:rowOff>149522</xdr:rowOff>
    </xdr:to>
    <xdr:sp macro="" textlink="">
      <xdr:nvSpPr>
        <xdr:cNvPr id="5" name="矢印: U ターン 4">
          <a:extLst>
            <a:ext uri="{FF2B5EF4-FFF2-40B4-BE49-F238E27FC236}">
              <a16:creationId xmlns:a16="http://schemas.microsoft.com/office/drawing/2014/main" id="{5452462C-1152-4F21-9F81-ACCE11312791}"/>
            </a:ext>
          </a:extLst>
        </xdr:cNvPr>
        <xdr:cNvSpPr/>
      </xdr:nvSpPr>
      <xdr:spPr>
        <a:xfrm rot="5400000">
          <a:off x="7295205" y="20503504"/>
          <a:ext cx="2902245" cy="1062042"/>
        </a:xfrm>
        <a:prstGeom prst="uturnArrow">
          <a:avLst>
            <a:gd name="adj1" fmla="val 8446"/>
            <a:gd name="adj2" fmla="val 15515"/>
            <a:gd name="adj3" fmla="val 20863"/>
            <a:gd name="adj4" fmla="val 10257"/>
            <a:gd name="adj5" fmla="val 100000"/>
          </a:avLst>
        </a:pr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41571</xdr:colOff>
      <xdr:row>95</xdr:row>
      <xdr:rowOff>101172</xdr:rowOff>
    </xdr:from>
    <xdr:to>
      <xdr:col>7</xdr:col>
      <xdr:colOff>311235</xdr:colOff>
      <xdr:row>97</xdr:row>
      <xdr:rowOff>218821</xdr:rowOff>
    </xdr:to>
    <xdr:sp macro="" textlink="">
      <xdr:nvSpPr>
        <xdr:cNvPr id="2" name="矢印: U ターン 1">
          <a:extLst>
            <a:ext uri="{FF2B5EF4-FFF2-40B4-BE49-F238E27FC236}">
              <a16:creationId xmlns:a16="http://schemas.microsoft.com/office/drawing/2014/main" id="{E25BC1C4-B023-4EF6-8745-90F8E63BC3E8}"/>
            </a:ext>
          </a:extLst>
        </xdr:cNvPr>
        <xdr:cNvSpPr/>
      </xdr:nvSpPr>
      <xdr:spPr>
        <a:xfrm rot="5400000">
          <a:off x="3663710" y="26411989"/>
          <a:ext cx="684000" cy="269664"/>
        </a:xfrm>
        <a:prstGeom prst="uturnArrow">
          <a:avLst>
            <a:gd name="adj1" fmla="val 19900"/>
            <a:gd name="adj2" fmla="val 25000"/>
            <a:gd name="adj3" fmla="val 0"/>
            <a:gd name="adj4" fmla="val 10257"/>
            <a:gd name="adj5" fmla="val 100000"/>
          </a:avLst>
        </a:pr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logoform.jp/form/GdUU/927836"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cms2nd.smart-lgov.jp/material/local/1260/files/group/9/houkoku_10.docx?_20250307160543" TargetMode="External"/><Relationship Id="rId7" Type="http://schemas.openxmlformats.org/officeDocument/2006/relationships/drawing" Target="../drawings/drawing2.xml"/><Relationship Id="rId2" Type="http://schemas.openxmlformats.org/officeDocument/2006/relationships/hyperlink" Target="https://cms2nd.smart-lgov.jp/material/local/1260/files/group/9/houkoku_10.docx?_20250307160543" TargetMode="External"/><Relationship Id="rId1" Type="http://schemas.openxmlformats.org/officeDocument/2006/relationships/hyperlink" Target="https://logoform.jp/form/GdUU/917466" TargetMode="External"/><Relationship Id="rId6" Type="http://schemas.openxmlformats.org/officeDocument/2006/relationships/printerSettings" Target="../printerSettings/printerSettings8.bin"/><Relationship Id="rId5" Type="http://schemas.openxmlformats.org/officeDocument/2006/relationships/hyperlink" Target="https://cms2nd.smart-lgov.jp/material/local/1260/files/group/9/houkokurei_10d.pdf?_20250307160543" TargetMode="External"/><Relationship Id="rId4" Type="http://schemas.openxmlformats.org/officeDocument/2006/relationships/hyperlink" Target="https://cms2nd.smart-lgov.jp/material/local/1260/files/group/9/houkokurei_10d.pdf?_20250307160543"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A0A4D-6613-401A-835A-A19741543186}">
  <sheetPr>
    <tabColor rgb="FF92D050"/>
  </sheetPr>
  <dimension ref="A1:V160"/>
  <sheetViews>
    <sheetView tabSelected="1" zoomScaleNormal="100" zoomScaleSheetLayoutView="100" workbookViewId="0">
      <pane ySplit="1" topLeftCell="A2" activePane="bottomLeft" state="frozen"/>
      <selection pane="bottomLeft" activeCell="D6" sqref="D6"/>
    </sheetView>
  </sheetViews>
  <sheetFormatPr defaultColWidth="14.08984375" defaultRowHeight="22.5" customHeight="1" x14ac:dyDescent="0.15"/>
  <cols>
    <col min="1" max="1" width="14.08984375" style="139"/>
    <col min="2" max="10" width="3.7265625" style="139" customWidth="1"/>
    <col min="11" max="11" width="14.54296875" style="139" customWidth="1"/>
    <col min="12" max="12" width="15.453125" style="139" customWidth="1"/>
    <col min="13" max="14" width="4.54296875" style="139" customWidth="1"/>
    <col min="15" max="15" width="5.36328125" style="139" customWidth="1"/>
    <col min="16" max="16" width="15.81640625" style="139" customWidth="1"/>
    <col min="17" max="31" width="10.1796875" style="139" customWidth="1"/>
    <col min="32" max="16384" width="14.08984375" style="139"/>
  </cols>
  <sheetData>
    <row r="1" spans="1:12" ht="26.25" customHeight="1" x14ac:dyDescent="0.15">
      <c r="A1" s="140" t="s">
        <v>250</v>
      </c>
    </row>
    <row r="3" spans="1:12" ht="22.5" customHeight="1" x14ac:dyDescent="0.15">
      <c r="A3" s="197" t="s">
        <v>108</v>
      </c>
      <c r="B3" s="197"/>
      <c r="C3" s="197"/>
      <c r="D3" s="197"/>
      <c r="E3" s="197"/>
    </row>
    <row r="4" spans="1:12" ht="22.5" customHeight="1" x14ac:dyDescent="0.15">
      <c r="A4" s="307" t="s">
        <v>356</v>
      </c>
      <c r="B4" s="307"/>
      <c r="C4" s="307"/>
      <c r="D4" s="307"/>
      <c r="E4" s="307"/>
      <c r="F4" s="307"/>
      <c r="G4" s="307"/>
      <c r="H4" s="307"/>
      <c r="I4" s="307"/>
      <c r="J4" s="307"/>
      <c r="K4" s="307"/>
      <c r="L4" s="307"/>
    </row>
    <row r="5" spans="1:12" ht="22.5" customHeight="1" x14ac:dyDescent="0.15">
      <c r="A5" s="141" t="s">
        <v>59</v>
      </c>
    </row>
    <row r="6" spans="1:12" ht="22.5" customHeight="1" x14ac:dyDescent="0.15">
      <c r="A6" s="39" t="s">
        <v>57</v>
      </c>
      <c r="B6" s="220" t="s">
        <v>58</v>
      </c>
      <c r="C6" s="220"/>
      <c r="D6" s="107"/>
      <c r="E6" s="106" t="s">
        <v>91</v>
      </c>
    </row>
    <row r="7" spans="1:12" ht="22.5" customHeight="1" x14ac:dyDescent="0.15">
      <c r="A7" s="39" t="s">
        <v>60</v>
      </c>
      <c r="B7" s="107"/>
      <c r="C7" s="106" t="s">
        <v>61</v>
      </c>
      <c r="D7" s="107"/>
      <c r="E7" s="106" t="s">
        <v>62</v>
      </c>
    </row>
    <row r="9" spans="1:12" ht="22.5" customHeight="1" x14ac:dyDescent="0.15">
      <c r="A9" s="141" t="s">
        <v>65</v>
      </c>
    </row>
    <row r="10" spans="1:12" ht="22.5" customHeight="1" x14ac:dyDescent="0.15">
      <c r="A10" s="133" t="s">
        <v>161</v>
      </c>
      <c r="B10" s="178" t="s">
        <v>317</v>
      </c>
      <c r="C10" s="178"/>
      <c r="D10" s="178"/>
      <c r="E10" s="178"/>
      <c r="F10" s="178"/>
      <c r="G10" s="178"/>
      <c r="H10" s="178"/>
      <c r="I10" s="178"/>
      <c r="J10" s="178"/>
      <c r="K10" s="178" t="s">
        <v>326</v>
      </c>
      <c r="L10" s="178"/>
    </row>
    <row r="11" spans="1:12" ht="22.5" customHeight="1" x14ac:dyDescent="0.15">
      <c r="A11" s="40" t="s">
        <v>32</v>
      </c>
      <c r="B11" s="232"/>
      <c r="C11" s="232"/>
      <c r="D11" s="232"/>
      <c r="E11" s="232"/>
      <c r="F11" s="232"/>
      <c r="G11" s="232"/>
      <c r="H11" s="232"/>
      <c r="I11" s="232"/>
      <c r="J11" s="232"/>
      <c r="K11" s="179" t="s">
        <v>295</v>
      </c>
      <c r="L11" s="179"/>
    </row>
    <row r="12" spans="1:12" ht="22.5" customHeight="1" x14ac:dyDescent="0.15">
      <c r="A12" s="40" t="s">
        <v>56</v>
      </c>
      <c r="B12" s="232"/>
      <c r="C12" s="232"/>
      <c r="D12" s="232"/>
      <c r="E12" s="232"/>
      <c r="F12" s="232"/>
      <c r="G12" s="232"/>
      <c r="H12" s="232"/>
      <c r="I12" s="232"/>
      <c r="J12" s="232"/>
      <c r="K12" s="179" t="s">
        <v>325</v>
      </c>
      <c r="L12" s="179"/>
    </row>
    <row r="13" spans="1:12" ht="22.5" customHeight="1" x14ac:dyDescent="0.15">
      <c r="A13" s="40" t="s">
        <v>55</v>
      </c>
      <c r="B13" s="232"/>
      <c r="C13" s="232"/>
      <c r="D13" s="232"/>
      <c r="E13" s="232"/>
      <c r="F13" s="232"/>
      <c r="G13" s="232"/>
      <c r="H13" s="232"/>
      <c r="I13" s="232"/>
      <c r="J13" s="232"/>
      <c r="K13" s="179" t="s">
        <v>123</v>
      </c>
      <c r="L13" s="179"/>
    </row>
    <row r="14" spans="1:12" ht="22.5" customHeight="1" x14ac:dyDescent="0.15">
      <c r="A14" s="40" t="s">
        <v>26</v>
      </c>
      <c r="B14" s="236"/>
      <c r="C14" s="236"/>
      <c r="D14" s="236"/>
      <c r="E14" s="236"/>
      <c r="F14" s="236"/>
      <c r="G14" s="236"/>
      <c r="H14" s="236"/>
      <c r="I14" s="236"/>
      <c r="J14" s="236"/>
      <c r="K14" s="179" t="s">
        <v>297</v>
      </c>
      <c r="L14" s="179"/>
    </row>
    <row r="15" spans="1:12" ht="22.5" customHeight="1" x14ac:dyDescent="0.15">
      <c r="A15" s="40" t="s">
        <v>27</v>
      </c>
      <c r="B15" s="238"/>
      <c r="C15" s="239"/>
      <c r="D15" s="239"/>
      <c r="E15" s="239"/>
      <c r="F15" s="239"/>
      <c r="G15" s="239"/>
      <c r="H15" s="240"/>
      <c r="I15" s="182" t="s">
        <v>54</v>
      </c>
      <c r="J15" s="213"/>
      <c r="K15" s="135" t="s">
        <v>324</v>
      </c>
      <c r="L15" s="136">
        <f>IF(B15=0,0,IF(B15&lt;=50,1,IF(B15&gt;=500,2,3)))</f>
        <v>0</v>
      </c>
    </row>
    <row r="16" spans="1:12" ht="22.5" customHeight="1" x14ac:dyDescent="0.15">
      <c r="A16" s="40" t="s">
        <v>29</v>
      </c>
      <c r="B16" s="237"/>
      <c r="C16" s="237"/>
      <c r="D16" s="237"/>
      <c r="E16" s="237"/>
      <c r="F16" s="237"/>
      <c r="G16" s="237"/>
      <c r="H16" s="237"/>
      <c r="I16" s="237"/>
      <c r="J16" s="237"/>
      <c r="K16" s="180" t="s">
        <v>298</v>
      </c>
      <c r="L16" s="180"/>
    </row>
    <row r="18" spans="1:12" ht="22.5" customHeight="1" x14ac:dyDescent="0.15">
      <c r="A18" s="141" t="s">
        <v>64</v>
      </c>
    </row>
    <row r="19" spans="1:12" ht="22.5" customHeight="1" x14ac:dyDescent="0.15">
      <c r="A19" s="34" t="s">
        <v>66</v>
      </c>
      <c r="B19" s="232" t="s">
        <v>291</v>
      </c>
      <c r="C19" s="232"/>
      <c r="D19" s="232"/>
      <c r="E19" s="232"/>
      <c r="F19" s="232"/>
      <c r="G19" s="232"/>
      <c r="H19" s="232"/>
      <c r="I19" s="232"/>
      <c r="J19" s="232"/>
      <c r="L19" s="142">
        <f>IF(B19="設立補助金",1,IF(B19="運営補助金・活動補助金",2,""))</f>
        <v>2</v>
      </c>
    </row>
    <row r="20" spans="1:12" ht="22.5" customHeight="1" x14ac:dyDescent="0.15">
      <c r="B20" s="139" t="s">
        <v>293</v>
      </c>
    </row>
    <row r="22" spans="1:12" ht="22.5" customHeight="1" x14ac:dyDescent="0.15">
      <c r="A22" s="141" t="s">
        <v>68</v>
      </c>
    </row>
    <row r="23" spans="1:12" ht="22.5" customHeight="1" x14ac:dyDescent="0.15">
      <c r="A23" s="143" t="s">
        <v>69</v>
      </c>
    </row>
    <row r="24" spans="1:12" ht="22.5" customHeight="1" x14ac:dyDescent="0.15">
      <c r="A24" s="57" t="s">
        <v>90</v>
      </c>
      <c r="B24" s="57"/>
      <c r="C24" s="57"/>
      <c r="D24" s="57"/>
      <c r="E24" s="57"/>
      <c r="F24" s="57"/>
      <c r="G24" s="57"/>
      <c r="H24" s="57"/>
      <c r="I24" s="57"/>
      <c r="J24" s="57"/>
      <c r="K24" s="57"/>
      <c r="L24" s="57"/>
    </row>
    <row r="25" spans="1:12" ht="22.5" customHeight="1" x14ac:dyDescent="0.15">
      <c r="A25" s="126" t="s">
        <v>289</v>
      </c>
      <c r="B25" s="126"/>
      <c r="C25" s="126"/>
      <c r="D25" s="126"/>
      <c r="E25" s="126"/>
      <c r="F25" s="126"/>
      <c r="G25" s="126"/>
      <c r="H25" s="126"/>
      <c r="I25" s="126"/>
      <c r="J25" s="126"/>
      <c r="K25" s="126"/>
      <c r="L25" s="126"/>
    </row>
    <row r="26" spans="1:12" ht="22.5" customHeight="1" x14ac:dyDescent="0.15">
      <c r="A26" s="34" t="s">
        <v>22</v>
      </c>
      <c r="B26" s="220" t="s">
        <v>89</v>
      </c>
      <c r="C26" s="220"/>
      <c r="D26" s="220"/>
      <c r="E26" s="220"/>
      <c r="F26" s="220"/>
      <c r="G26" s="220"/>
      <c r="H26" s="220"/>
      <c r="I26" s="220"/>
      <c r="J26" s="220"/>
      <c r="K26" s="34" t="s">
        <v>23</v>
      </c>
      <c r="L26" s="34" t="s">
        <v>282</v>
      </c>
    </row>
    <row r="27" spans="1:12" ht="22.5" customHeight="1" x14ac:dyDescent="0.15">
      <c r="A27" s="38" t="s">
        <v>80</v>
      </c>
      <c r="B27" s="233" t="s">
        <v>70</v>
      </c>
      <c r="C27" s="234"/>
      <c r="D27" s="234"/>
      <c r="E27" s="234"/>
      <c r="F27" s="234"/>
      <c r="G27" s="234"/>
      <c r="H27" s="234"/>
      <c r="I27" s="234"/>
      <c r="J27" s="235"/>
      <c r="K27" s="38" t="s">
        <v>74</v>
      </c>
      <c r="L27" s="38" t="s">
        <v>71</v>
      </c>
    </row>
    <row r="28" spans="1:12" ht="22.5" customHeight="1" x14ac:dyDescent="0.15">
      <c r="A28" s="38" t="s">
        <v>73</v>
      </c>
      <c r="B28" s="233" t="s">
        <v>76</v>
      </c>
      <c r="C28" s="234"/>
      <c r="D28" s="234"/>
      <c r="E28" s="234"/>
      <c r="F28" s="234"/>
      <c r="G28" s="234"/>
      <c r="H28" s="234"/>
      <c r="I28" s="234"/>
      <c r="J28" s="235"/>
      <c r="K28" s="38" t="s">
        <v>74</v>
      </c>
      <c r="L28" s="38" t="s">
        <v>75</v>
      </c>
    </row>
    <row r="29" spans="1:12" ht="22.5" customHeight="1" x14ac:dyDescent="0.15">
      <c r="A29" s="48"/>
      <c r="B29" s="222"/>
      <c r="C29" s="223"/>
      <c r="D29" s="223"/>
      <c r="E29" s="223"/>
      <c r="F29" s="223"/>
      <c r="G29" s="223"/>
      <c r="H29" s="223"/>
      <c r="I29" s="223"/>
      <c r="J29" s="224"/>
      <c r="K29" s="49"/>
      <c r="L29" s="50"/>
    </row>
    <row r="30" spans="1:12" ht="22.5" customHeight="1" x14ac:dyDescent="0.15">
      <c r="A30" s="48"/>
      <c r="B30" s="222"/>
      <c r="C30" s="223"/>
      <c r="D30" s="223"/>
      <c r="E30" s="223"/>
      <c r="F30" s="223"/>
      <c r="G30" s="223"/>
      <c r="H30" s="223"/>
      <c r="I30" s="223"/>
      <c r="J30" s="224"/>
      <c r="K30" s="49"/>
      <c r="L30" s="50"/>
    </row>
    <row r="31" spans="1:12" ht="22.5" customHeight="1" x14ac:dyDescent="0.15">
      <c r="A31" s="48"/>
      <c r="B31" s="222"/>
      <c r="C31" s="223"/>
      <c r="D31" s="223"/>
      <c r="E31" s="223"/>
      <c r="F31" s="223"/>
      <c r="G31" s="223"/>
      <c r="H31" s="223"/>
      <c r="I31" s="223"/>
      <c r="J31" s="224"/>
      <c r="K31" s="49"/>
      <c r="L31" s="50"/>
    </row>
    <row r="32" spans="1:12" ht="22.5" customHeight="1" x14ac:dyDescent="0.15">
      <c r="A32" s="48"/>
      <c r="B32" s="222"/>
      <c r="C32" s="223"/>
      <c r="D32" s="223"/>
      <c r="E32" s="223"/>
      <c r="F32" s="223"/>
      <c r="G32" s="223"/>
      <c r="H32" s="223"/>
      <c r="I32" s="223"/>
      <c r="J32" s="224"/>
      <c r="K32" s="49"/>
      <c r="L32" s="50"/>
    </row>
    <row r="33" spans="1:12" ht="22.5" customHeight="1" x14ac:dyDescent="0.15">
      <c r="A33" s="48"/>
      <c r="B33" s="222"/>
      <c r="C33" s="223"/>
      <c r="D33" s="223"/>
      <c r="E33" s="223"/>
      <c r="F33" s="223"/>
      <c r="G33" s="223"/>
      <c r="H33" s="223"/>
      <c r="I33" s="223"/>
      <c r="J33" s="224"/>
      <c r="K33" s="49"/>
      <c r="L33" s="50"/>
    </row>
    <row r="34" spans="1:12" ht="22.5" customHeight="1" x14ac:dyDescent="0.15">
      <c r="A34" s="48"/>
      <c r="B34" s="222"/>
      <c r="C34" s="223"/>
      <c r="D34" s="223"/>
      <c r="E34" s="223"/>
      <c r="F34" s="223"/>
      <c r="G34" s="223"/>
      <c r="H34" s="223"/>
      <c r="I34" s="223"/>
      <c r="J34" s="224"/>
      <c r="K34" s="49"/>
      <c r="L34" s="50"/>
    </row>
    <row r="35" spans="1:12" ht="22.5" customHeight="1" x14ac:dyDescent="0.15">
      <c r="A35" s="48"/>
      <c r="B35" s="222"/>
      <c r="C35" s="223"/>
      <c r="D35" s="223"/>
      <c r="E35" s="223"/>
      <c r="F35" s="223"/>
      <c r="G35" s="223"/>
      <c r="H35" s="223"/>
      <c r="I35" s="223"/>
      <c r="J35" s="224"/>
      <c r="K35" s="49"/>
      <c r="L35" s="50"/>
    </row>
    <row r="36" spans="1:12" ht="22.5" customHeight="1" x14ac:dyDescent="0.15">
      <c r="A36" s="48"/>
      <c r="B36" s="222"/>
      <c r="C36" s="223"/>
      <c r="D36" s="223"/>
      <c r="E36" s="223"/>
      <c r="F36" s="223"/>
      <c r="G36" s="223"/>
      <c r="H36" s="223"/>
      <c r="I36" s="223"/>
      <c r="J36" s="224"/>
      <c r="K36" s="49"/>
      <c r="L36" s="50"/>
    </row>
    <row r="37" spans="1:12" ht="22.5" customHeight="1" x14ac:dyDescent="0.15">
      <c r="A37" s="48"/>
      <c r="B37" s="222"/>
      <c r="C37" s="223"/>
      <c r="D37" s="223"/>
      <c r="E37" s="223"/>
      <c r="F37" s="223"/>
      <c r="G37" s="223"/>
      <c r="H37" s="223"/>
      <c r="I37" s="223"/>
      <c r="J37" s="224"/>
      <c r="K37" s="49"/>
      <c r="L37" s="50"/>
    </row>
    <row r="38" spans="1:12" ht="22.5" customHeight="1" x14ac:dyDescent="0.15">
      <c r="A38" s="48"/>
      <c r="B38" s="222"/>
      <c r="C38" s="223"/>
      <c r="D38" s="223"/>
      <c r="E38" s="223"/>
      <c r="F38" s="223"/>
      <c r="G38" s="223"/>
      <c r="H38" s="223"/>
      <c r="I38" s="223"/>
      <c r="J38" s="224"/>
      <c r="K38" s="49"/>
      <c r="L38" s="50"/>
    </row>
    <row r="39" spans="1:12" ht="22.5" customHeight="1" x14ac:dyDescent="0.15">
      <c r="A39" s="48"/>
      <c r="B39" s="222"/>
      <c r="C39" s="223"/>
      <c r="D39" s="223"/>
      <c r="E39" s="223"/>
      <c r="F39" s="223"/>
      <c r="G39" s="223"/>
      <c r="H39" s="223"/>
      <c r="I39" s="223"/>
      <c r="J39" s="224"/>
      <c r="K39" s="49"/>
      <c r="L39" s="50"/>
    </row>
    <row r="40" spans="1:12" ht="22.5" customHeight="1" x14ac:dyDescent="0.15">
      <c r="A40" s="48"/>
      <c r="B40" s="222"/>
      <c r="C40" s="223"/>
      <c r="D40" s="223"/>
      <c r="E40" s="223"/>
      <c r="F40" s="223"/>
      <c r="G40" s="223"/>
      <c r="H40" s="223"/>
      <c r="I40" s="223"/>
      <c r="J40" s="224"/>
      <c r="K40" s="49"/>
      <c r="L40" s="50"/>
    </row>
    <row r="41" spans="1:12" ht="22.5" customHeight="1" x14ac:dyDescent="0.15">
      <c r="A41" s="48"/>
      <c r="B41" s="222"/>
      <c r="C41" s="223"/>
      <c r="D41" s="223"/>
      <c r="E41" s="223"/>
      <c r="F41" s="223"/>
      <c r="G41" s="223"/>
      <c r="H41" s="223"/>
      <c r="I41" s="223"/>
      <c r="J41" s="224"/>
      <c r="K41" s="49"/>
      <c r="L41" s="50"/>
    </row>
    <row r="42" spans="1:12" ht="22.5" customHeight="1" x14ac:dyDescent="0.15">
      <c r="A42" s="241" t="s">
        <v>288</v>
      </c>
      <c r="B42" s="241"/>
      <c r="C42" s="241"/>
      <c r="D42" s="241"/>
      <c r="E42" s="241"/>
      <c r="F42" s="241"/>
      <c r="G42" s="241"/>
      <c r="H42" s="241"/>
      <c r="I42" s="241"/>
      <c r="J42" s="241"/>
      <c r="K42" s="241"/>
      <c r="L42" s="241"/>
    </row>
    <row r="44" spans="1:12" ht="22.5" customHeight="1" x14ac:dyDescent="0.15">
      <c r="A44" s="143" t="s">
        <v>77</v>
      </c>
    </row>
    <row r="45" spans="1:12" ht="22.5" customHeight="1" x14ac:dyDescent="0.15">
      <c r="A45" s="57" t="s">
        <v>348</v>
      </c>
      <c r="B45" s="57"/>
      <c r="C45" s="57"/>
      <c r="D45" s="57"/>
      <c r="E45" s="57"/>
      <c r="F45" s="57"/>
      <c r="G45" s="57"/>
      <c r="H45" s="57"/>
      <c r="I45" s="57"/>
      <c r="J45" s="57"/>
      <c r="K45" s="57"/>
      <c r="L45" s="57"/>
    </row>
    <row r="46" spans="1:12" ht="22.5" customHeight="1" x14ac:dyDescent="0.15">
      <c r="A46" s="57" t="s">
        <v>294</v>
      </c>
      <c r="B46" s="57"/>
      <c r="C46" s="57"/>
      <c r="D46" s="57"/>
      <c r="E46" s="57"/>
      <c r="F46" s="57"/>
      <c r="G46" s="57"/>
      <c r="H46" s="57"/>
      <c r="I46" s="57"/>
      <c r="J46" s="57"/>
      <c r="K46" s="57"/>
      <c r="L46" s="57"/>
    </row>
    <row r="47" spans="1:12" ht="22.5" customHeight="1" x14ac:dyDescent="0.15">
      <c r="A47" s="126" t="s">
        <v>287</v>
      </c>
      <c r="B47" s="57"/>
      <c r="C47" s="57"/>
      <c r="D47" s="57"/>
      <c r="E47" s="57"/>
      <c r="F47" s="57"/>
      <c r="G47" s="57"/>
      <c r="H47" s="57"/>
      <c r="I47" s="57"/>
      <c r="J47" s="57"/>
      <c r="K47" s="104"/>
      <c r="L47" s="57"/>
    </row>
    <row r="48" spans="1:12" ht="22.5" customHeight="1" x14ac:dyDescent="0.15">
      <c r="A48" s="34" t="s">
        <v>22</v>
      </c>
      <c r="B48" s="220" t="s">
        <v>78</v>
      </c>
      <c r="C48" s="220"/>
      <c r="D48" s="220"/>
      <c r="E48" s="220"/>
      <c r="F48" s="220"/>
      <c r="G48" s="220"/>
      <c r="H48" s="220"/>
      <c r="I48" s="220"/>
      <c r="J48" s="220"/>
      <c r="K48" s="34" t="s">
        <v>23</v>
      </c>
      <c r="L48" s="41" t="s">
        <v>283</v>
      </c>
    </row>
    <row r="49" spans="1:12" ht="22.5" customHeight="1" x14ac:dyDescent="0.15">
      <c r="A49" s="38" t="s">
        <v>81</v>
      </c>
      <c r="B49" s="233" t="s">
        <v>82</v>
      </c>
      <c r="C49" s="234"/>
      <c r="D49" s="234"/>
      <c r="E49" s="234"/>
      <c r="F49" s="234"/>
      <c r="G49" s="234"/>
      <c r="H49" s="234"/>
      <c r="I49" s="234"/>
      <c r="J49" s="235"/>
      <c r="K49" s="38" t="s">
        <v>85</v>
      </c>
      <c r="L49" s="38" t="s">
        <v>71</v>
      </c>
    </row>
    <row r="50" spans="1:12" ht="22.5" customHeight="1" x14ac:dyDescent="0.15">
      <c r="A50" s="38" t="s">
        <v>83</v>
      </c>
      <c r="B50" s="233" t="s">
        <v>79</v>
      </c>
      <c r="C50" s="234"/>
      <c r="D50" s="234"/>
      <c r="E50" s="234"/>
      <c r="F50" s="234"/>
      <c r="G50" s="234"/>
      <c r="H50" s="234"/>
      <c r="I50" s="234"/>
      <c r="J50" s="235"/>
      <c r="K50" s="38" t="s">
        <v>84</v>
      </c>
      <c r="L50" s="38" t="s">
        <v>86</v>
      </c>
    </row>
    <row r="51" spans="1:12" ht="22.5" customHeight="1" x14ac:dyDescent="0.15">
      <c r="A51" s="48"/>
      <c r="B51" s="222"/>
      <c r="C51" s="223"/>
      <c r="D51" s="223"/>
      <c r="E51" s="223"/>
      <c r="F51" s="223"/>
      <c r="G51" s="223"/>
      <c r="H51" s="223"/>
      <c r="I51" s="223"/>
      <c r="J51" s="224"/>
      <c r="K51" s="49"/>
      <c r="L51" s="50"/>
    </row>
    <row r="52" spans="1:12" ht="22.5" customHeight="1" x14ac:dyDescent="0.15">
      <c r="A52" s="48"/>
      <c r="B52" s="222"/>
      <c r="C52" s="223"/>
      <c r="D52" s="223"/>
      <c r="E52" s="223"/>
      <c r="F52" s="223"/>
      <c r="G52" s="223"/>
      <c r="H52" s="223"/>
      <c r="I52" s="223"/>
      <c r="J52" s="224"/>
      <c r="K52" s="49"/>
      <c r="L52" s="50"/>
    </row>
    <row r="53" spans="1:12" ht="22.5" customHeight="1" x14ac:dyDescent="0.15">
      <c r="A53" s="48"/>
      <c r="B53" s="222"/>
      <c r="C53" s="223"/>
      <c r="D53" s="223"/>
      <c r="E53" s="223"/>
      <c r="F53" s="223"/>
      <c r="G53" s="223"/>
      <c r="H53" s="223"/>
      <c r="I53" s="223"/>
      <c r="J53" s="224"/>
      <c r="K53" s="49"/>
      <c r="L53" s="50"/>
    </row>
    <row r="54" spans="1:12" ht="22.5" customHeight="1" x14ac:dyDescent="0.15">
      <c r="A54" s="48"/>
      <c r="B54" s="222"/>
      <c r="C54" s="223"/>
      <c r="D54" s="223"/>
      <c r="E54" s="223"/>
      <c r="F54" s="223"/>
      <c r="G54" s="223"/>
      <c r="H54" s="223"/>
      <c r="I54" s="223"/>
      <c r="J54" s="224"/>
      <c r="K54" s="49"/>
      <c r="L54" s="50"/>
    </row>
    <row r="55" spans="1:12" ht="22.5" customHeight="1" x14ac:dyDescent="0.15">
      <c r="A55" s="48"/>
      <c r="B55" s="222"/>
      <c r="C55" s="223"/>
      <c r="D55" s="223"/>
      <c r="E55" s="223"/>
      <c r="F55" s="223"/>
      <c r="G55" s="223"/>
      <c r="H55" s="223"/>
      <c r="I55" s="223"/>
      <c r="J55" s="224"/>
      <c r="K55" s="49"/>
      <c r="L55" s="50"/>
    </row>
    <row r="56" spans="1:12" ht="22.5" customHeight="1" x14ac:dyDescent="0.15">
      <c r="A56" s="48"/>
      <c r="B56" s="222"/>
      <c r="C56" s="223"/>
      <c r="D56" s="223"/>
      <c r="E56" s="223"/>
      <c r="F56" s="223"/>
      <c r="G56" s="223"/>
      <c r="H56" s="223"/>
      <c r="I56" s="223"/>
      <c r="J56" s="224"/>
      <c r="K56" s="49"/>
      <c r="L56" s="50"/>
    </row>
    <row r="57" spans="1:12" ht="22.5" customHeight="1" x14ac:dyDescent="0.15">
      <c r="A57" s="48"/>
      <c r="B57" s="222"/>
      <c r="C57" s="223"/>
      <c r="D57" s="223"/>
      <c r="E57" s="223"/>
      <c r="F57" s="223"/>
      <c r="G57" s="223"/>
      <c r="H57" s="223"/>
      <c r="I57" s="223"/>
      <c r="J57" s="224"/>
      <c r="K57" s="49"/>
      <c r="L57" s="50"/>
    </row>
    <row r="58" spans="1:12" ht="22.5" customHeight="1" x14ac:dyDescent="0.15">
      <c r="A58" s="48"/>
      <c r="B58" s="222"/>
      <c r="C58" s="223"/>
      <c r="D58" s="223"/>
      <c r="E58" s="223"/>
      <c r="F58" s="223"/>
      <c r="G58" s="223"/>
      <c r="H58" s="223"/>
      <c r="I58" s="223"/>
      <c r="J58" s="224"/>
      <c r="K58" s="49"/>
      <c r="L58" s="50"/>
    </row>
    <row r="59" spans="1:12" ht="22.5" customHeight="1" x14ac:dyDescent="0.15">
      <c r="A59" s="48"/>
      <c r="B59" s="222"/>
      <c r="C59" s="223"/>
      <c r="D59" s="223"/>
      <c r="E59" s="223"/>
      <c r="F59" s="223"/>
      <c r="G59" s="223"/>
      <c r="H59" s="223"/>
      <c r="I59" s="223"/>
      <c r="J59" s="224"/>
      <c r="K59" s="49"/>
      <c r="L59" s="50"/>
    </row>
    <row r="60" spans="1:12" ht="22.5" customHeight="1" x14ac:dyDescent="0.15">
      <c r="A60" s="48"/>
      <c r="B60" s="222"/>
      <c r="C60" s="223"/>
      <c r="D60" s="223"/>
      <c r="E60" s="223"/>
      <c r="F60" s="223"/>
      <c r="G60" s="223"/>
      <c r="H60" s="223"/>
      <c r="I60" s="223"/>
      <c r="J60" s="224"/>
      <c r="K60" s="49"/>
      <c r="L60" s="50"/>
    </row>
    <row r="61" spans="1:12" ht="22.5" customHeight="1" x14ac:dyDescent="0.15">
      <c r="A61" s="48"/>
      <c r="B61" s="222"/>
      <c r="C61" s="223"/>
      <c r="D61" s="223"/>
      <c r="E61" s="223"/>
      <c r="F61" s="223"/>
      <c r="G61" s="223"/>
      <c r="H61" s="223"/>
      <c r="I61" s="223"/>
      <c r="J61" s="224"/>
      <c r="K61" s="49"/>
      <c r="L61" s="50"/>
    </row>
    <row r="62" spans="1:12" ht="22.5" customHeight="1" x14ac:dyDescent="0.15">
      <c r="A62" s="48"/>
      <c r="B62" s="222"/>
      <c r="C62" s="223"/>
      <c r="D62" s="223"/>
      <c r="E62" s="223"/>
      <c r="F62" s="223"/>
      <c r="G62" s="223"/>
      <c r="H62" s="223"/>
      <c r="I62" s="223"/>
      <c r="J62" s="224"/>
      <c r="K62" s="49"/>
      <c r="L62" s="50"/>
    </row>
    <row r="63" spans="1:12" ht="22.5" customHeight="1" x14ac:dyDescent="0.15">
      <c r="A63" s="48"/>
      <c r="B63" s="222"/>
      <c r="C63" s="223"/>
      <c r="D63" s="223"/>
      <c r="E63" s="223"/>
      <c r="F63" s="223"/>
      <c r="G63" s="223"/>
      <c r="H63" s="223"/>
      <c r="I63" s="223"/>
      <c r="J63" s="224"/>
      <c r="K63" s="49"/>
      <c r="L63" s="50"/>
    </row>
    <row r="64" spans="1:12" ht="22.5" customHeight="1" x14ac:dyDescent="0.15">
      <c r="A64" s="48"/>
      <c r="B64" s="222"/>
      <c r="C64" s="223"/>
      <c r="D64" s="223"/>
      <c r="E64" s="223"/>
      <c r="F64" s="223"/>
      <c r="G64" s="223"/>
      <c r="H64" s="223"/>
      <c r="I64" s="223"/>
      <c r="J64" s="224"/>
      <c r="K64" s="49"/>
      <c r="L64" s="50"/>
    </row>
    <row r="65" spans="1:14" ht="22.5" customHeight="1" x14ac:dyDescent="0.15">
      <c r="A65" s="48"/>
      <c r="B65" s="222"/>
      <c r="C65" s="223"/>
      <c r="D65" s="223"/>
      <c r="E65" s="223"/>
      <c r="F65" s="223"/>
      <c r="G65" s="223"/>
      <c r="H65" s="223"/>
      <c r="I65" s="223"/>
      <c r="J65" s="224"/>
      <c r="K65" s="49"/>
      <c r="L65" s="50"/>
    </row>
    <row r="66" spans="1:14" ht="22.5" customHeight="1" x14ac:dyDescent="0.15">
      <c r="A66" s="48"/>
      <c r="B66" s="222"/>
      <c r="C66" s="223"/>
      <c r="D66" s="223"/>
      <c r="E66" s="223"/>
      <c r="F66" s="223"/>
      <c r="G66" s="223"/>
      <c r="H66" s="223"/>
      <c r="I66" s="223"/>
      <c r="J66" s="224"/>
      <c r="K66" s="49"/>
      <c r="L66" s="50"/>
    </row>
    <row r="67" spans="1:14" ht="22.5" customHeight="1" x14ac:dyDescent="0.15">
      <c r="A67" s="48"/>
      <c r="B67" s="222"/>
      <c r="C67" s="223"/>
      <c r="D67" s="223"/>
      <c r="E67" s="223"/>
      <c r="F67" s="223"/>
      <c r="G67" s="223"/>
      <c r="H67" s="223"/>
      <c r="I67" s="223"/>
      <c r="J67" s="224"/>
      <c r="K67" s="49"/>
      <c r="L67" s="50"/>
    </row>
    <row r="68" spans="1:14" ht="22.5" customHeight="1" x14ac:dyDescent="0.15">
      <c r="A68" s="48"/>
      <c r="B68" s="222"/>
      <c r="C68" s="223"/>
      <c r="D68" s="223"/>
      <c r="E68" s="223"/>
      <c r="F68" s="223"/>
      <c r="G68" s="223"/>
      <c r="H68" s="223"/>
      <c r="I68" s="223"/>
      <c r="J68" s="224"/>
      <c r="K68" s="49"/>
      <c r="L68" s="50"/>
    </row>
    <row r="69" spans="1:14" ht="22.5" customHeight="1" x14ac:dyDescent="0.15">
      <c r="A69" s="298" t="s">
        <v>286</v>
      </c>
      <c r="B69" s="299"/>
      <c r="C69" s="299"/>
      <c r="D69" s="299"/>
      <c r="E69" s="299"/>
      <c r="F69" s="299"/>
      <c r="G69" s="299"/>
      <c r="H69" s="299"/>
      <c r="I69" s="299"/>
      <c r="J69" s="300"/>
      <c r="K69" s="128" t="s">
        <v>284</v>
      </c>
      <c r="L69" s="44">
        <f>SUM(L51:L68)</f>
        <v>0</v>
      </c>
    </row>
    <row r="70" spans="1:14" ht="22.5" customHeight="1" x14ac:dyDescent="0.15">
      <c r="A70" s="144"/>
      <c r="B70" s="144"/>
      <c r="C70" s="144"/>
      <c r="D70" s="144"/>
      <c r="E70" s="144"/>
      <c r="F70" s="144"/>
      <c r="G70" s="144"/>
      <c r="H70" s="144"/>
      <c r="I70" s="144"/>
      <c r="J70" s="144"/>
      <c r="K70" s="145"/>
      <c r="L70" s="145"/>
    </row>
    <row r="71" spans="1:14" ht="22.5" customHeight="1" x14ac:dyDescent="0.15">
      <c r="A71" s="143" t="s">
        <v>292</v>
      </c>
    </row>
    <row r="72" spans="1:14" ht="22.5" customHeight="1" x14ac:dyDescent="0.15">
      <c r="A72" s="242" t="s">
        <v>95</v>
      </c>
      <c r="B72" s="243" t="s">
        <v>39</v>
      </c>
      <c r="C72" s="243"/>
      <c r="D72" s="243"/>
      <c r="E72" s="243"/>
      <c r="F72" s="243"/>
      <c r="G72" s="243"/>
      <c r="H72" s="243"/>
      <c r="I72" s="243" t="s">
        <v>129</v>
      </c>
      <c r="J72" s="243"/>
      <c r="K72" s="243"/>
      <c r="L72" s="243"/>
    </row>
    <row r="73" spans="1:14" ht="22.5" customHeight="1" x14ac:dyDescent="0.15">
      <c r="A73" s="242"/>
      <c r="B73" s="244" t="s">
        <v>266</v>
      </c>
      <c r="C73" s="245"/>
      <c r="D73" s="246"/>
      <c r="E73" s="250" t="str">
        <f>様式4!D10</f>
        <v/>
      </c>
      <c r="F73" s="251"/>
      <c r="G73" s="251"/>
      <c r="H73" s="252"/>
      <c r="I73" s="270" t="s">
        <v>130</v>
      </c>
      <c r="J73" s="271"/>
      <c r="K73" s="271"/>
      <c r="L73" s="272"/>
    </row>
    <row r="74" spans="1:14" ht="22.5" customHeight="1" x14ac:dyDescent="0.15">
      <c r="A74" s="242"/>
      <c r="B74" s="247"/>
      <c r="C74" s="248"/>
      <c r="D74" s="249"/>
      <c r="E74" s="253"/>
      <c r="F74" s="254"/>
      <c r="G74" s="254"/>
      <c r="H74" s="255"/>
      <c r="I74" s="264" t="s">
        <v>131</v>
      </c>
      <c r="J74" s="264"/>
      <c r="K74" s="264"/>
      <c r="L74" s="264"/>
    </row>
    <row r="75" spans="1:14" ht="22.5" customHeight="1" x14ac:dyDescent="0.15">
      <c r="A75" s="242"/>
      <c r="B75" s="244" t="s">
        <v>267</v>
      </c>
      <c r="C75" s="245"/>
      <c r="D75" s="246"/>
      <c r="E75" s="250" t="str">
        <f>様式4!D16</f>
        <v/>
      </c>
      <c r="F75" s="251"/>
      <c r="G75" s="251"/>
      <c r="H75" s="252"/>
      <c r="I75" s="267" t="s">
        <v>67</v>
      </c>
      <c r="J75" s="267"/>
      <c r="K75" s="267"/>
      <c r="L75" s="47" t="s">
        <v>133</v>
      </c>
      <c r="M75" s="296" t="s">
        <v>349</v>
      </c>
      <c r="N75" s="297"/>
    </row>
    <row r="76" spans="1:14" ht="22.5" customHeight="1" x14ac:dyDescent="0.15">
      <c r="A76" s="242"/>
      <c r="B76" s="256"/>
      <c r="C76" s="257"/>
      <c r="D76" s="258"/>
      <c r="E76" s="261"/>
      <c r="F76" s="262"/>
      <c r="G76" s="262"/>
      <c r="H76" s="263"/>
      <c r="I76" s="267" t="s">
        <v>134</v>
      </c>
      <c r="J76" s="267"/>
      <c r="K76" s="267"/>
      <c r="L76" s="134" t="s">
        <v>137</v>
      </c>
      <c r="M76" s="296"/>
      <c r="N76" s="297"/>
    </row>
    <row r="77" spans="1:14" ht="22.5" customHeight="1" x14ac:dyDescent="0.15">
      <c r="A77" s="242"/>
      <c r="B77" s="247"/>
      <c r="C77" s="248"/>
      <c r="D77" s="249"/>
      <c r="E77" s="253"/>
      <c r="F77" s="254"/>
      <c r="G77" s="254"/>
      <c r="H77" s="255"/>
      <c r="I77" s="267" t="s">
        <v>135</v>
      </c>
      <c r="J77" s="267"/>
      <c r="K77" s="267"/>
      <c r="L77" s="47" t="s">
        <v>136</v>
      </c>
      <c r="M77" s="296"/>
      <c r="N77" s="297"/>
    </row>
    <row r="78" spans="1:14" ht="22.5" customHeight="1" x14ac:dyDescent="0.15">
      <c r="A78" s="242"/>
      <c r="B78" s="244" t="s">
        <v>268</v>
      </c>
      <c r="C78" s="245"/>
      <c r="D78" s="246"/>
      <c r="E78" s="250" t="str">
        <f>様式4!D21</f>
        <v/>
      </c>
      <c r="F78" s="251"/>
      <c r="G78" s="251"/>
      <c r="H78" s="252"/>
      <c r="I78" s="270" t="s">
        <v>285</v>
      </c>
      <c r="J78" s="271"/>
      <c r="K78" s="271"/>
      <c r="L78" s="272"/>
    </row>
    <row r="79" spans="1:14" ht="22.5" customHeight="1" x14ac:dyDescent="0.15">
      <c r="A79" s="242"/>
      <c r="B79" s="247"/>
      <c r="C79" s="248"/>
      <c r="D79" s="249"/>
      <c r="E79" s="253"/>
      <c r="F79" s="254"/>
      <c r="G79" s="254"/>
      <c r="H79" s="255"/>
      <c r="I79" s="265">
        <f>L69</f>
        <v>0</v>
      </c>
      <c r="J79" s="266"/>
      <c r="K79" s="45" t="s">
        <v>132</v>
      </c>
      <c r="L79" s="46"/>
    </row>
    <row r="80" spans="1:14" ht="45" customHeight="1" x14ac:dyDescent="0.15">
      <c r="A80" s="242"/>
      <c r="B80" s="259" t="s">
        <v>38</v>
      </c>
      <c r="C80" s="259"/>
      <c r="D80" s="260"/>
      <c r="E80" s="268" t="str">
        <f>様式4!D26</f>
        <v/>
      </c>
      <c r="F80" s="269"/>
      <c r="G80" s="269"/>
      <c r="H80" s="269"/>
      <c r="I80" s="273"/>
      <c r="J80" s="273"/>
      <c r="K80" s="273"/>
      <c r="L80" s="273"/>
    </row>
    <row r="81" spans="1:22" ht="22.5" customHeight="1" x14ac:dyDescent="0.15">
      <c r="A81" s="146"/>
      <c r="B81" s="147"/>
      <c r="C81" s="147"/>
      <c r="D81" s="147"/>
      <c r="E81" s="148"/>
      <c r="F81" s="148"/>
      <c r="G81" s="148"/>
      <c r="H81" s="148"/>
      <c r="I81" s="148"/>
      <c r="J81" s="148"/>
      <c r="K81" s="145"/>
      <c r="L81" s="145"/>
    </row>
    <row r="82" spans="1:22" ht="22.5" customHeight="1" x14ac:dyDescent="0.15">
      <c r="A82" s="141" t="s">
        <v>92</v>
      </c>
    </row>
    <row r="83" spans="1:22" ht="22.5" customHeight="1" x14ac:dyDescent="0.15">
      <c r="A83" s="141"/>
    </row>
    <row r="84" spans="1:22" ht="22.5" customHeight="1" x14ac:dyDescent="0.15">
      <c r="A84" s="149" t="s">
        <v>93</v>
      </c>
    </row>
    <row r="85" spans="1:22" ht="22.5" customHeight="1" x14ac:dyDescent="0.15">
      <c r="A85" s="138" t="s">
        <v>334</v>
      </c>
      <c r="B85" s="57"/>
      <c r="C85" s="57"/>
      <c r="D85" s="57"/>
      <c r="E85" s="57"/>
      <c r="F85" s="57"/>
      <c r="G85" s="57"/>
      <c r="H85" s="57"/>
      <c r="I85" s="57"/>
      <c r="J85" s="57"/>
    </row>
    <row r="86" spans="1:22" ht="22.5" customHeight="1" x14ac:dyDescent="0.15">
      <c r="A86" s="34" t="s">
        <v>96</v>
      </c>
      <c r="B86" s="225" t="str">
        <f>様式4!D26</f>
        <v/>
      </c>
      <c r="C86" s="226"/>
      <c r="D86" s="226"/>
      <c r="E86" s="226"/>
      <c r="F86" s="226"/>
      <c r="G86" s="226"/>
      <c r="H86" s="227"/>
      <c r="I86" s="182" t="s">
        <v>7</v>
      </c>
      <c r="J86" s="213"/>
      <c r="K86" s="145"/>
      <c r="L86" s="145"/>
    </row>
    <row r="87" spans="1:22" ht="22.5" customHeight="1" x14ac:dyDescent="0.15">
      <c r="A87" s="34" t="s">
        <v>14</v>
      </c>
      <c r="B87" s="304">
        <v>1000</v>
      </c>
      <c r="C87" s="305"/>
      <c r="D87" s="305"/>
      <c r="E87" s="305"/>
      <c r="F87" s="305"/>
      <c r="G87" s="305"/>
      <c r="H87" s="306"/>
      <c r="I87" s="182" t="s">
        <v>7</v>
      </c>
      <c r="J87" s="213"/>
      <c r="K87" s="145"/>
      <c r="L87" s="145"/>
    </row>
    <row r="88" spans="1:22" ht="22.5" customHeight="1" x14ac:dyDescent="0.15">
      <c r="A88" s="34" t="s">
        <v>94</v>
      </c>
      <c r="B88" s="225" t="str">
        <f>IFERROR(B86+B87,"")</f>
        <v/>
      </c>
      <c r="C88" s="226"/>
      <c r="D88" s="226"/>
      <c r="E88" s="226"/>
      <c r="F88" s="226"/>
      <c r="G88" s="226"/>
      <c r="H88" s="227"/>
      <c r="I88" s="182" t="s">
        <v>7</v>
      </c>
      <c r="J88" s="213"/>
      <c r="K88" s="145"/>
      <c r="L88" s="145"/>
    </row>
    <row r="89" spans="1:22" ht="22.5" customHeight="1" x14ac:dyDescent="0.15">
      <c r="A89" s="144"/>
      <c r="B89" s="145"/>
      <c r="C89" s="145"/>
      <c r="D89" s="145"/>
      <c r="E89" s="145"/>
      <c r="F89" s="145"/>
      <c r="G89" s="145"/>
      <c r="H89" s="145"/>
      <c r="I89" s="145"/>
      <c r="J89" s="145"/>
      <c r="K89" s="145"/>
      <c r="L89" s="145"/>
    </row>
    <row r="90" spans="1:22" ht="22.5" customHeight="1" x14ac:dyDescent="0.15">
      <c r="A90" s="150" t="s">
        <v>97</v>
      </c>
      <c r="B90" s="145"/>
      <c r="C90" s="145"/>
      <c r="D90" s="145"/>
      <c r="E90" s="145"/>
      <c r="F90" s="145"/>
      <c r="G90" s="145"/>
      <c r="H90" s="145"/>
      <c r="I90" s="145"/>
      <c r="J90" s="145"/>
      <c r="K90" s="145"/>
      <c r="L90" s="145"/>
    </row>
    <row r="91" spans="1:22" ht="22.5" customHeight="1" x14ac:dyDescent="0.15">
      <c r="A91" s="105" t="s">
        <v>350</v>
      </c>
      <c r="B91" s="103"/>
      <c r="C91" s="103"/>
      <c r="D91" s="103"/>
      <c r="E91" s="103"/>
      <c r="F91" s="103"/>
      <c r="G91" s="103"/>
      <c r="H91" s="103"/>
      <c r="I91" s="103"/>
      <c r="J91" s="103"/>
      <c r="K91" s="103"/>
      <c r="L91" s="103"/>
    </row>
    <row r="92" spans="1:22" ht="22.5" customHeight="1" x14ac:dyDescent="0.15">
      <c r="A92" s="105" t="s">
        <v>106</v>
      </c>
      <c r="B92" s="103"/>
      <c r="C92" s="103"/>
      <c r="D92" s="103"/>
      <c r="E92" s="103"/>
      <c r="F92" s="103"/>
      <c r="G92" s="103"/>
      <c r="H92" s="103"/>
      <c r="I92" s="103"/>
      <c r="J92" s="103"/>
      <c r="K92" s="103"/>
      <c r="L92" s="103"/>
    </row>
    <row r="93" spans="1:22" ht="22.5" customHeight="1" x14ac:dyDescent="0.15">
      <c r="A93" s="105" t="s">
        <v>115</v>
      </c>
      <c r="B93" s="103"/>
      <c r="C93" s="103"/>
      <c r="D93" s="103"/>
      <c r="E93" s="103"/>
      <c r="F93" s="103"/>
      <c r="G93" s="103"/>
      <c r="H93" s="103"/>
      <c r="I93" s="103"/>
      <c r="J93" s="103"/>
      <c r="K93" s="103"/>
      <c r="L93" s="103"/>
      <c r="O93" s="139" t="s">
        <v>104</v>
      </c>
    </row>
    <row r="94" spans="1:22" ht="22.5" customHeight="1" x14ac:dyDescent="0.15">
      <c r="A94" s="105" t="s">
        <v>107</v>
      </c>
      <c r="B94" s="103"/>
      <c r="C94" s="103"/>
      <c r="D94" s="103"/>
      <c r="E94" s="103"/>
      <c r="F94" s="103"/>
      <c r="G94" s="103"/>
      <c r="H94" s="103"/>
      <c r="I94" s="103"/>
      <c r="J94" s="103"/>
      <c r="K94" s="103"/>
      <c r="L94" s="103"/>
      <c r="O94" s="139" t="s">
        <v>105</v>
      </c>
    </row>
    <row r="95" spans="1:22" ht="22.5" customHeight="1" x14ac:dyDescent="0.15">
      <c r="A95" s="35" t="s">
        <v>34</v>
      </c>
      <c r="B95" s="220" t="s">
        <v>98</v>
      </c>
      <c r="C95" s="220"/>
      <c r="D95" s="220"/>
      <c r="E95" s="220"/>
      <c r="F95" s="220" t="s">
        <v>35</v>
      </c>
      <c r="G95" s="220"/>
      <c r="H95" s="220"/>
      <c r="I95" s="220"/>
      <c r="J95" s="220"/>
      <c r="K95" s="220"/>
      <c r="L95" s="220"/>
      <c r="O95" s="278" t="s">
        <v>138</v>
      </c>
      <c r="P95" s="278"/>
      <c r="Q95" s="280" t="s">
        <v>139</v>
      </c>
      <c r="R95" s="281"/>
      <c r="S95" s="281"/>
      <c r="T95" s="281"/>
      <c r="U95" s="281"/>
      <c r="V95" s="282"/>
    </row>
    <row r="96" spans="1:22" ht="22.5" customHeight="1" x14ac:dyDescent="0.15">
      <c r="A96" s="38" t="s">
        <v>99</v>
      </c>
      <c r="B96" s="229" t="s">
        <v>100</v>
      </c>
      <c r="C96" s="230"/>
      <c r="D96" s="230"/>
      <c r="E96" s="231"/>
      <c r="F96" s="180" t="s">
        <v>101</v>
      </c>
      <c r="G96" s="180"/>
      <c r="H96" s="180"/>
      <c r="I96" s="180"/>
      <c r="J96" s="180"/>
      <c r="K96" s="180"/>
      <c r="L96" s="180"/>
      <c r="O96" s="279" t="s">
        <v>156</v>
      </c>
      <c r="P96" s="44" t="s">
        <v>140</v>
      </c>
      <c r="Q96" s="283" t="s">
        <v>281</v>
      </c>
      <c r="R96" s="284"/>
      <c r="S96" s="284"/>
      <c r="T96" s="284"/>
      <c r="U96" s="284"/>
      <c r="V96" s="285"/>
    </row>
    <row r="97" spans="1:22" ht="22.5" customHeight="1" x14ac:dyDescent="0.15">
      <c r="A97" s="38" t="s">
        <v>102</v>
      </c>
      <c r="B97" s="229" t="s">
        <v>100</v>
      </c>
      <c r="C97" s="230"/>
      <c r="D97" s="230"/>
      <c r="E97" s="231"/>
      <c r="F97" s="180" t="s">
        <v>103</v>
      </c>
      <c r="G97" s="180"/>
      <c r="H97" s="180"/>
      <c r="I97" s="180"/>
      <c r="J97" s="180"/>
      <c r="K97" s="180"/>
      <c r="L97" s="180"/>
      <c r="O97" s="279"/>
      <c r="P97" s="44" t="s">
        <v>141</v>
      </c>
      <c r="Q97" s="286"/>
      <c r="R97" s="287"/>
      <c r="S97" s="287"/>
      <c r="T97" s="287"/>
      <c r="U97" s="287"/>
      <c r="V97" s="288"/>
    </row>
    <row r="98" spans="1:22" ht="22.5" customHeight="1" x14ac:dyDescent="0.15">
      <c r="A98" s="51"/>
      <c r="B98" s="215"/>
      <c r="C98" s="216"/>
      <c r="D98" s="216"/>
      <c r="E98" s="217"/>
      <c r="F98" s="214"/>
      <c r="G98" s="214"/>
      <c r="H98" s="214"/>
      <c r="I98" s="214"/>
      <c r="J98" s="214"/>
      <c r="K98" s="214"/>
      <c r="L98" s="214"/>
      <c r="O98" s="279"/>
      <c r="P98" s="44" t="s">
        <v>142</v>
      </c>
      <c r="Q98" s="286"/>
      <c r="R98" s="287"/>
      <c r="S98" s="287"/>
      <c r="T98" s="287"/>
      <c r="U98" s="287"/>
      <c r="V98" s="288"/>
    </row>
    <row r="99" spans="1:22" ht="22.5" customHeight="1" x14ac:dyDescent="0.15">
      <c r="A99" s="88"/>
      <c r="B99" s="215"/>
      <c r="C99" s="216"/>
      <c r="D99" s="216"/>
      <c r="E99" s="217"/>
      <c r="F99" s="214"/>
      <c r="G99" s="214"/>
      <c r="H99" s="214"/>
      <c r="I99" s="214"/>
      <c r="J99" s="214"/>
      <c r="K99" s="214"/>
      <c r="L99" s="214"/>
      <c r="O99" s="279"/>
      <c r="P99" s="44" t="s">
        <v>143</v>
      </c>
      <c r="Q99" s="286"/>
      <c r="R99" s="287"/>
      <c r="S99" s="287"/>
      <c r="T99" s="287"/>
      <c r="U99" s="287"/>
      <c r="V99" s="288"/>
    </row>
    <row r="100" spans="1:22" ht="22.5" customHeight="1" x14ac:dyDescent="0.15">
      <c r="A100" s="88"/>
      <c r="B100" s="215"/>
      <c r="C100" s="216"/>
      <c r="D100" s="216"/>
      <c r="E100" s="217"/>
      <c r="F100" s="214"/>
      <c r="G100" s="214"/>
      <c r="H100" s="214"/>
      <c r="I100" s="214"/>
      <c r="J100" s="214"/>
      <c r="K100" s="214"/>
      <c r="L100" s="214"/>
      <c r="O100" s="279"/>
      <c r="P100" s="44" t="s">
        <v>144</v>
      </c>
      <c r="Q100" s="286"/>
      <c r="R100" s="287"/>
      <c r="S100" s="287"/>
      <c r="T100" s="287"/>
      <c r="U100" s="287"/>
      <c r="V100" s="288"/>
    </row>
    <row r="101" spans="1:22" ht="22.5" customHeight="1" x14ac:dyDescent="0.15">
      <c r="A101" s="88"/>
      <c r="B101" s="215"/>
      <c r="C101" s="216"/>
      <c r="D101" s="216"/>
      <c r="E101" s="217"/>
      <c r="F101" s="214"/>
      <c r="G101" s="214"/>
      <c r="H101" s="214"/>
      <c r="I101" s="214"/>
      <c r="J101" s="214"/>
      <c r="K101" s="214"/>
      <c r="L101" s="214"/>
      <c r="O101" s="279"/>
      <c r="P101" s="44" t="s">
        <v>145</v>
      </c>
      <c r="Q101" s="289"/>
      <c r="R101" s="290"/>
      <c r="S101" s="290"/>
      <c r="T101" s="290"/>
      <c r="U101" s="290"/>
      <c r="V101" s="291"/>
    </row>
    <row r="102" spans="1:22" ht="22.5" customHeight="1" x14ac:dyDescent="0.15">
      <c r="A102" s="88"/>
      <c r="B102" s="215"/>
      <c r="C102" s="216"/>
      <c r="D102" s="216"/>
      <c r="E102" s="217"/>
      <c r="F102" s="214"/>
      <c r="G102" s="214"/>
      <c r="H102" s="214"/>
      <c r="I102" s="214"/>
      <c r="J102" s="214"/>
      <c r="K102" s="214"/>
      <c r="L102" s="214"/>
      <c r="O102" s="279" t="s">
        <v>158</v>
      </c>
      <c r="P102" s="274" t="s">
        <v>146</v>
      </c>
      <c r="Q102" s="292" t="s">
        <v>147</v>
      </c>
      <c r="R102" s="292"/>
      <c r="S102" s="292"/>
      <c r="T102" s="292"/>
      <c r="U102" s="292"/>
      <c r="V102" s="292"/>
    </row>
    <row r="103" spans="1:22" ht="22.5" customHeight="1" x14ac:dyDescent="0.15">
      <c r="A103" s="88"/>
      <c r="B103" s="215"/>
      <c r="C103" s="216"/>
      <c r="D103" s="216"/>
      <c r="E103" s="217"/>
      <c r="F103" s="214"/>
      <c r="G103" s="214"/>
      <c r="H103" s="214"/>
      <c r="I103" s="214"/>
      <c r="J103" s="214"/>
      <c r="K103" s="214"/>
      <c r="L103" s="214"/>
      <c r="O103" s="279"/>
      <c r="P103" s="274"/>
      <c r="Q103" s="292"/>
      <c r="R103" s="292"/>
      <c r="S103" s="292"/>
      <c r="T103" s="292"/>
      <c r="U103" s="292"/>
      <c r="V103" s="292"/>
    </row>
    <row r="104" spans="1:22" ht="22.5" customHeight="1" x14ac:dyDescent="0.15">
      <c r="A104" s="137"/>
      <c r="B104" s="215"/>
      <c r="C104" s="216"/>
      <c r="D104" s="216"/>
      <c r="E104" s="217"/>
      <c r="F104" s="214"/>
      <c r="G104" s="214"/>
      <c r="H104" s="214"/>
      <c r="I104" s="214"/>
      <c r="J104" s="214"/>
      <c r="K104" s="214"/>
      <c r="L104" s="214"/>
      <c r="O104" s="279"/>
      <c r="P104" s="44" t="s">
        <v>109</v>
      </c>
      <c r="Q104" s="293" t="s">
        <v>148</v>
      </c>
      <c r="R104" s="294"/>
      <c r="S104" s="294"/>
      <c r="T104" s="294"/>
      <c r="U104" s="294"/>
      <c r="V104" s="295"/>
    </row>
    <row r="105" spans="1:22" ht="22.5" customHeight="1" x14ac:dyDescent="0.15">
      <c r="A105" s="137"/>
      <c r="B105" s="215"/>
      <c r="C105" s="216"/>
      <c r="D105" s="216"/>
      <c r="E105" s="217"/>
      <c r="F105" s="214"/>
      <c r="G105" s="214"/>
      <c r="H105" s="214"/>
      <c r="I105" s="214"/>
      <c r="J105" s="214"/>
      <c r="K105" s="214"/>
      <c r="L105" s="214"/>
      <c r="O105" s="279"/>
      <c r="P105" s="44" t="s">
        <v>110</v>
      </c>
      <c r="Q105" s="293" t="s">
        <v>149</v>
      </c>
      <c r="R105" s="294"/>
      <c r="S105" s="294"/>
      <c r="T105" s="294"/>
      <c r="U105" s="294"/>
      <c r="V105" s="295"/>
    </row>
    <row r="106" spans="1:22" ht="22.5" customHeight="1" x14ac:dyDescent="0.15">
      <c r="A106" s="42" t="s">
        <v>118</v>
      </c>
      <c r="B106" s="301" t="str">
        <f>IF(SUM(B98:E103)=0,"",SUM(B98:E103))</f>
        <v/>
      </c>
      <c r="C106" s="230"/>
      <c r="D106" s="230"/>
      <c r="E106" s="231"/>
      <c r="F106" s="220"/>
      <c r="G106" s="220"/>
      <c r="H106" s="220"/>
      <c r="I106" s="220"/>
      <c r="J106" s="220"/>
      <c r="K106" s="220"/>
      <c r="L106" s="220"/>
      <c r="O106" s="279"/>
      <c r="P106" s="44" t="s">
        <v>111</v>
      </c>
      <c r="Q106" s="293" t="s">
        <v>150</v>
      </c>
      <c r="R106" s="294"/>
      <c r="S106" s="294"/>
      <c r="T106" s="294"/>
      <c r="U106" s="294"/>
      <c r="V106" s="295"/>
    </row>
    <row r="107" spans="1:22" ht="22.5" customHeight="1" x14ac:dyDescent="0.15">
      <c r="O107" s="279"/>
      <c r="P107" s="44" t="s">
        <v>112</v>
      </c>
      <c r="Q107" s="293" t="s">
        <v>151</v>
      </c>
      <c r="R107" s="294"/>
      <c r="S107" s="294"/>
      <c r="T107" s="294"/>
      <c r="U107" s="294"/>
      <c r="V107" s="295"/>
    </row>
    <row r="108" spans="1:22" ht="22.5" customHeight="1" x14ac:dyDescent="0.15">
      <c r="A108" s="143" t="s">
        <v>116</v>
      </c>
      <c r="K108" s="145"/>
      <c r="L108" s="145"/>
      <c r="O108" s="279"/>
      <c r="P108" s="274" t="s">
        <v>113</v>
      </c>
      <c r="Q108" s="292" t="s">
        <v>152</v>
      </c>
      <c r="R108" s="292"/>
      <c r="S108" s="292"/>
      <c r="T108" s="292"/>
      <c r="U108" s="292"/>
      <c r="V108" s="292"/>
    </row>
    <row r="109" spans="1:22" ht="22.5" customHeight="1" x14ac:dyDescent="0.15">
      <c r="A109" s="35" t="s">
        <v>94</v>
      </c>
      <c r="B109" s="225">
        <f>様式3!E16</f>
        <v>1000</v>
      </c>
      <c r="C109" s="226"/>
      <c r="D109" s="226"/>
      <c r="E109" s="226"/>
      <c r="F109" s="226"/>
      <c r="G109" s="226"/>
      <c r="H109" s="227"/>
      <c r="I109" s="181" t="s">
        <v>7</v>
      </c>
      <c r="J109" s="213"/>
      <c r="K109" s="153"/>
      <c r="O109" s="279"/>
      <c r="P109" s="274"/>
      <c r="Q109" s="292"/>
      <c r="R109" s="292"/>
      <c r="S109" s="292"/>
      <c r="T109" s="292"/>
      <c r="U109" s="292"/>
      <c r="V109" s="292"/>
    </row>
    <row r="110" spans="1:22" ht="22.5" customHeight="1" x14ac:dyDescent="0.15">
      <c r="A110" s="35" t="s">
        <v>118</v>
      </c>
      <c r="B110" s="225" t="str">
        <f>様式3!E31</f>
        <v/>
      </c>
      <c r="C110" s="226"/>
      <c r="D110" s="226"/>
      <c r="E110" s="226"/>
      <c r="F110" s="226"/>
      <c r="G110" s="226"/>
      <c r="H110" s="227"/>
      <c r="I110" s="181" t="s">
        <v>7</v>
      </c>
      <c r="J110" s="213"/>
      <c r="O110" s="279"/>
      <c r="P110" s="274" t="s">
        <v>153</v>
      </c>
      <c r="Q110" s="292" t="s">
        <v>154</v>
      </c>
      <c r="R110" s="292"/>
      <c r="S110" s="292"/>
      <c r="T110" s="292"/>
      <c r="U110" s="292"/>
      <c r="V110" s="292"/>
    </row>
    <row r="111" spans="1:22" ht="22.5" customHeight="1" x14ac:dyDescent="0.15">
      <c r="A111" s="218" t="s">
        <v>117</v>
      </c>
      <c r="B111" s="228" t="str">
        <f>IF(B110&gt;0,IF(B109=B110,"OK","NG"),"")</f>
        <v>NG</v>
      </c>
      <c r="C111" s="228"/>
      <c r="D111" s="228"/>
      <c r="E111" s="228"/>
      <c r="F111" s="228"/>
      <c r="G111" s="228"/>
      <c r="H111" s="228"/>
      <c r="I111" s="228"/>
      <c r="J111" s="228"/>
      <c r="O111" s="279"/>
      <c r="P111" s="274"/>
      <c r="Q111" s="292"/>
      <c r="R111" s="292"/>
      <c r="S111" s="292"/>
      <c r="T111" s="292"/>
      <c r="U111" s="292"/>
      <c r="V111" s="292"/>
    </row>
    <row r="112" spans="1:22" ht="22.5" customHeight="1" x14ac:dyDescent="0.15">
      <c r="A112" s="218"/>
      <c r="B112" s="219" t="str">
        <f>IF(B111="NG","収入と支出を同額にしてください","")</f>
        <v>収入と支出を同額にしてください</v>
      </c>
      <c r="C112" s="219"/>
      <c r="D112" s="219"/>
      <c r="E112" s="219"/>
      <c r="F112" s="219"/>
      <c r="G112" s="219"/>
      <c r="H112" s="219"/>
      <c r="I112" s="219"/>
      <c r="J112" s="219"/>
      <c r="O112" s="279"/>
      <c r="P112" s="274"/>
      <c r="Q112" s="274" t="s">
        <v>157</v>
      </c>
      <c r="R112" s="274"/>
      <c r="S112" s="274"/>
      <c r="T112" s="274"/>
      <c r="U112" s="274"/>
      <c r="V112" s="274"/>
    </row>
    <row r="113" spans="1:22" ht="22.5" customHeight="1" x14ac:dyDescent="0.15">
      <c r="O113" s="302" t="s">
        <v>114</v>
      </c>
      <c r="P113" s="303"/>
      <c r="Q113" s="274" t="s">
        <v>155</v>
      </c>
      <c r="R113" s="274"/>
      <c r="S113" s="274"/>
      <c r="T113" s="274"/>
      <c r="U113" s="274"/>
      <c r="V113" s="274"/>
    </row>
    <row r="114" spans="1:22" ht="22.5" customHeight="1" x14ac:dyDescent="0.15">
      <c r="A114" s="141" t="s">
        <v>119</v>
      </c>
      <c r="O114" s="275" t="s">
        <v>159</v>
      </c>
      <c r="P114" s="276"/>
      <c r="Q114" s="276"/>
      <c r="R114" s="276"/>
      <c r="S114" s="276"/>
      <c r="T114" s="276"/>
      <c r="U114" s="276"/>
      <c r="V114" s="277"/>
    </row>
    <row r="115" spans="1:22" ht="22.5" customHeight="1" x14ac:dyDescent="0.15">
      <c r="A115" s="57" t="s">
        <v>120</v>
      </c>
      <c r="B115" s="57"/>
      <c r="C115" s="57"/>
      <c r="D115" s="57"/>
      <c r="E115" s="57"/>
      <c r="F115" s="57"/>
      <c r="G115" s="57"/>
      <c r="H115" s="57"/>
      <c r="I115" s="57"/>
      <c r="J115" s="57"/>
      <c r="K115" s="57"/>
      <c r="L115" s="57"/>
    </row>
    <row r="116" spans="1:22" ht="22.5" customHeight="1" x14ac:dyDescent="0.15">
      <c r="A116" s="35" t="s">
        <v>50</v>
      </c>
      <c r="B116" s="220" t="s">
        <v>51</v>
      </c>
      <c r="C116" s="220"/>
      <c r="D116" s="220"/>
      <c r="E116" s="220"/>
      <c r="F116" s="220" t="s">
        <v>52</v>
      </c>
      <c r="G116" s="220"/>
      <c r="H116" s="220"/>
      <c r="I116" s="220"/>
      <c r="J116" s="220"/>
      <c r="K116" s="220"/>
      <c r="L116" s="35" t="s">
        <v>121</v>
      </c>
    </row>
    <row r="117" spans="1:22" ht="22.5" customHeight="1" x14ac:dyDescent="0.15">
      <c r="A117" s="35" t="s">
        <v>122</v>
      </c>
      <c r="B117" s="220" t="s">
        <v>296</v>
      </c>
      <c r="C117" s="220"/>
      <c r="D117" s="220"/>
      <c r="E117" s="220"/>
      <c r="F117" s="221" t="s">
        <v>123</v>
      </c>
      <c r="G117" s="221"/>
      <c r="H117" s="221"/>
      <c r="I117" s="221"/>
      <c r="J117" s="221"/>
      <c r="K117" s="221"/>
      <c r="L117" s="43" t="s">
        <v>124</v>
      </c>
    </row>
    <row r="118" spans="1:22" ht="22.5" customHeight="1" x14ac:dyDescent="0.15">
      <c r="A118" s="52"/>
      <c r="B118" s="194"/>
      <c r="C118" s="195"/>
      <c r="D118" s="195"/>
      <c r="E118" s="196"/>
      <c r="F118" s="191"/>
      <c r="G118" s="192"/>
      <c r="H118" s="192"/>
      <c r="I118" s="192"/>
      <c r="J118" s="192"/>
      <c r="K118" s="193"/>
      <c r="L118" s="53"/>
    </row>
    <row r="119" spans="1:22" ht="22.5" customHeight="1" x14ac:dyDescent="0.15">
      <c r="A119" s="52"/>
      <c r="B119" s="194"/>
      <c r="C119" s="195"/>
      <c r="D119" s="195"/>
      <c r="E119" s="196"/>
      <c r="F119" s="191"/>
      <c r="G119" s="192"/>
      <c r="H119" s="192"/>
      <c r="I119" s="192"/>
      <c r="J119" s="192"/>
      <c r="K119" s="193"/>
      <c r="L119" s="52"/>
    </row>
    <row r="120" spans="1:22" ht="22.5" customHeight="1" x14ac:dyDescent="0.15">
      <c r="A120" s="52"/>
      <c r="B120" s="194"/>
      <c r="C120" s="195"/>
      <c r="D120" s="195"/>
      <c r="E120" s="196"/>
      <c r="F120" s="191"/>
      <c r="G120" s="192"/>
      <c r="H120" s="192"/>
      <c r="I120" s="192"/>
      <c r="J120" s="192"/>
      <c r="K120" s="193"/>
      <c r="L120" s="52"/>
    </row>
    <row r="121" spans="1:22" ht="22.5" customHeight="1" x14ac:dyDescent="0.15">
      <c r="A121" s="52"/>
      <c r="B121" s="194"/>
      <c r="C121" s="195"/>
      <c r="D121" s="195"/>
      <c r="E121" s="196"/>
      <c r="F121" s="191"/>
      <c r="G121" s="192"/>
      <c r="H121" s="192"/>
      <c r="I121" s="192"/>
      <c r="J121" s="192"/>
      <c r="K121" s="193"/>
      <c r="L121" s="52"/>
    </row>
    <row r="122" spans="1:22" ht="22.5" customHeight="1" x14ac:dyDescent="0.15">
      <c r="A122" s="52"/>
      <c r="B122" s="194"/>
      <c r="C122" s="195"/>
      <c r="D122" s="195"/>
      <c r="E122" s="196"/>
      <c r="F122" s="191"/>
      <c r="G122" s="192"/>
      <c r="H122" s="192"/>
      <c r="I122" s="192"/>
      <c r="J122" s="192"/>
      <c r="K122" s="193"/>
      <c r="L122" s="52"/>
    </row>
    <row r="123" spans="1:22" ht="22.5" customHeight="1" x14ac:dyDescent="0.15">
      <c r="A123" s="52"/>
      <c r="B123" s="194"/>
      <c r="C123" s="195"/>
      <c r="D123" s="195"/>
      <c r="E123" s="196"/>
      <c r="F123" s="191"/>
      <c r="G123" s="192"/>
      <c r="H123" s="192"/>
      <c r="I123" s="192"/>
      <c r="J123" s="192"/>
      <c r="K123" s="193"/>
      <c r="L123" s="52"/>
    </row>
    <row r="124" spans="1:22" ht="22.5" customHeight="1" x14ac:dyDescent="0.15">
      <c r="A124" s="52"/>
      <c r="B124" s="194"/>
      <c r="C124" s="195"/>
      <c r="D124" s="195"/>
      <c r="E124" s="196"/>
      <c r="F124" s="191"/>
      <c r="G124" s="192"/>
      <c r="H124" s="192"/>
      <c r="I124" s="192"/>
      <c r="J124" s="192"/>
      <c r="K124" s="193"/>
      <c r="L124" s="52"/>
    </row>
    <row r="125" spans="1:22" ht="22.5" customHeight="1" x14ac:dyDescent="0.15">
      <c r="A125" s="52"/>
      <c r="B125" s="194"/>
      <c r="C125" s="195"/>
      <c r="D125" s="195"/>
      <c r="E125" s="196"/>
      <c r="F125" s="191"/>
      <c r="G125" s="192"/>
      <c r="H125" s="192"/>
      <c r="I125" s="192"/>
      <c r="J125" s="192"/>
      <c r="K125" s="193"/>
      <c r="L125" s="52"/>
    </row>
    <row r="126" spans="1:22" ht="22.5" customHeight="1" x14ac:dyDescent="0.15">
      <c r="A126" s="52"/>
      <c r="B126" s="194"/>
      <c r="C126" s="195"/>
      <c r="D126" s="195"/>
      <c r="E126" s="196"/>
      <c r="F126" s="191"/>
      <c r="G126" s="192"/>
      <c r="H126" s="192"/>
      <c r="I126" s="192"/>
      <c r="J126" s="192"/>
      <c r="K126" s="193"/>
      <c r="L126" s="52"/>
    </row>
    <row r="127" spans="1:22" ht="22.5" customHeight="1" x14ac:dyDescent="0.15">
      <c r="A127" s="52"/>
      <c r="B127" s="194"/>
      <c r="C127" s="195"/>
      <c r="D127" s="195"/>
      <c r="E127" s="196"/>
      <c r="F127" s="191"/>
      <c r="G127" s="192"/>
      <c r="H127" s="192"/>
      <c r="I127" s="192"/>
      <c r="J127" s="192"/>
      <c r="K127" s="193"/>
      <c r="L127" s="52"/>
    </row>
    <row r="128" spans="1:22" ht="22.5" customHeight="1" x14ac:dyDescent="0.15">
      <c r="A128" s="52"/>
      <c r="B128" s="194"/>
      <c r="C128" s="195"/>
      <c r="D128" s="195"/>
      <c r="E128" s="196"/>
      <c r="F128" s="191"/>
      <c r="G128" s="192"/>
      <c r="H128" s="192"/>
      <c r="I128" s="192"/>
      <c r="J128" s="192"/>
      <c r="K128" s="193"/>
      <c r="L128" s="52"/>
    </row>
    <row r="129" spans="1:20" ht="22.5" customHeight="1" x14ac:dyDescent="0.15">
      <c r="A129" s="52"/>
      <c r="B129" s="194"/>
      <c r="C129" s="195"/>
      <c r="D129" s="195"/>
      <c r="E129" s="196"/>
      <c r="F129" s="191"/>
      <c r="G129" s="192"/>
      <c r="H129" s="192"/>
      <c r="I129" s="192"/>
      <c r="J129" s="192"/>
      <c r="K129" s="193"/>
      <c r="L129" s="52"/>
    </row>
    <row r="130" spans="1:20" ht="22.5" customHeight="1" x14ac:dyDescent="0.15">
      <c r="A130" s="52"/>
      <c r="B130" s="194"/>
      <c r="C130" s="195"/>
      <c r="D130" s="195"/>
      <c r="E130" s="196"/>
      <c r="F130" s="191"/>
      <c r="G130" s="192"/>
      <c r="H130" s="192"/>
      <c r="I130" s="192"/>
      <c r="J130" s="192"/>
      <c r="K130" s="193"/>
      <c r="L130" s="52"/>
    </row>
    <row r="131" spans="1:20" ht="22.5" customHeight="1" x14ac:dyDescent="0.15">
      <c r="A131" s="52"/>
      <c r="B131" s="194"/>
      <c r="C131" s="195"/>
      <c r="D131" s="195"/>
      <c r="E131" s="196"/>
      <c r="F131" s="191"/>
      <c r="G131" s="192"/>
      <c r="H131" s="192"/>
      <c r="I131" s="192"/>
      <c r="J131" s="192"/>
      <c r="K131" s="193"/>
      <c r="L131" s="52"/>
    </row>
    <row r="132" spans="1:20" ht="22.5" customHeight="1" x14ac:dyDescent="0.15">
      <c r="A132" s="52"/>
      <c r="B132" s="194"/>
      <c r="C132" s="195"/>
      <c r="D132" s="195"/>
      <c r="E132" s="196"/>
      <c r="F132" s="191"/>
      <c r="G132" s="192"/>
      <c r="H132" s="192"/>
      <c r="I132" s="192"/>
      <c r="J132" s="192"/>
      <c r="K132" s="193"/>
      <c r="L132" s="52"/>
    </row>
    <row r="133" spans="1:20" ht="22.5" customHeight="1" x14ac:dyDescent="0.15">
      <c r="A133" s="52"/>
      <c r="B133" s="194"/>
      <c r="C133" s="195"/>
      <c r="D133" s="195"/>
      <c r="E133" s="196"/>
      <c r="F133" s="191"/>
      <c r="G133" s="192"/>
      <c r="H133" s="192"/>
      <c r="I133" s="192"/>
      <c r="J133" s="192"/>
      <c r="K133" s="193"/>
      <c r="L133" s="52"/>
    </row>
    <row r="134" spans="1:20" ht="22.5" customHeight="1" x14ac:dyDescent="0.15">
      <c r="A134" s="52"/>
      <c r="B134" s="194"/>
      <c r="C134" s="195"/>
      <c r="D134" s="195"/>
      <c r="E134" s="196"/>
      <c r="F134" s="191"/>
      <c r="G134" s="192"/>
      <c r="H134" s="192"/>
      <c r="I134" s="192"/>
      <c r="J134" s="192"/>
      <c r="K134" s="193"/>
      <c r="L134" s="52"/>
    </row>
    <row r="135" spans="1:20" ht="22.5" customHeight="1" x14ac:dyDescent="0.15">
      <c r="A135" s="52"/>
      <c r="B135" s="194"/>
      <c r="C135" s="195"/>
      <c r="D135" s="195"/>
      <c r="E135" s="196"/>
      <c r="F135" s="191"/>
      <c r="G135" s="192"/>
      <c r="H135" s="192"/>
      <c r="I135" s="192"/>
      <c r="J135" s="192"/>
      <c r="K135" s="193"/>
      <c r="L135" s="52"/>
    </row>
    <row r="136" spans="1:20" ht="22.5" customHeight="1" x14ac:dyDescent="0.15">
      <c r="A136" s="52"/>
      <c r="B136" s="194"/>
      <c r="C136" s="195"/>
      <c r="D136" s="195"/>
      <c r="E136" s="196"/>
      <c r="F136" s="191"/>
      <c r="G136" s="192"/>
      <c r="H136" s="192"/>
      <c r="I136" s="192"/>
      <c r="J136" s="192"/>
      <c r="K136" s="193"/>
      <c r="L136" s="52"/>
    </row>
    <row r="138" spans="1:20" ht="22.5" customHeight="1" x14ac:dyDescent="0.15">
      <c r="A138" s="141" t="s">
        <v>179</v>
      </c>
    </row>
    <row r="139" spans="1:20" ht="22.5" customHeight="1" x14ac:dyDescent="0.15">
      <c r="A139" s="210" t="s">
        <v>169</v>
      </c>
      <c r="B139" s="181" t="s">
        <v>174</v>
      </c>
      <c r="C139" s="182"/>
      <c r="D139" s="182"/>
      <c r="E139" s="182"/>
      <c r="F139" s="213"/>
      <c r="G139" s="182" t="s">
        <v>175</v>
      </c>
      <c r="H139" s="182"/>
      <c r="I139" s="182"/>
      <c r="J139" s="213"/>
      <c r="K139" s="155"/>
      <c r="L139" s="151"/>
      <c r="M139" s="151"/>
      <c r="N139" s="151"/>
      <c r="O139" s="151"/>
      <c r="P139" s="151"/>
      <c r="Q139" s="151"/>
      <c r="R139" s="151"/>
      <c r="S139" s="151"/>
      <c r="T139" s="151"/>
    </row>
    <row r="140" spans="1:20" ht="22.5" customHeight="1" x14ac:dyDescent="0.15">
      <c r="A140" s="211"/>
      <c r="B140" s="186" t="s">
        <v>302</v>
      </c>
      <c r="C140" s="187"/>
      <c r="D140" s="188"/>
      <c r="E140" s="184" t="s">
        <v>303</v>
      </c>
      <c r="F140" s="185"/>
      <c r="G140" s="189" t="s">
        <v>302</v>
      </c>
      <c r="H140" s="190"/>
      <c r="I140" s="184" t="s">
        <v>299</v>
      </c>
      <c r="J140" s="185"/>
      <c r="K140" s="155"/>
      <c r="L140" s="151"/>
      <c r="M140" s="151"/>
      <c r="N140" s="151"/>
      <c r="O140" s="151"/>
      <c r="P140" s="151"/>
      <c r="Q140" s="151"/>
      <c r="R140" s="151"/>
      <c r="S140" s="151"/>
      <c r="T140" s="151"/>
    </row>
    <row r="141" spans="1:20" ht="22.5" customHeight="1" x14ac:dyDescent="0.15">
      <c r="A141" s="211"/>
      <c r="B141" s="199"/>
      <c r="C141" s="199"/>
      <c r="D141" s="200"/>
      <c r="E141" s="201"/>
      <c r="F141" s="199"/>
      <c r="G141" s="202"/>
      <c r="H141" s="203"/>
      <c r="I141" s="202"/>
      <c r="J141" s="199"/>
      <c r="K141" s="155"/>
      <c r="L141" s="151"/>
      <c r="M141" s="151"/>
      <c r="N141" s="151"/>
      <c r="O141" s="151"/>
      <c r="P141" s="151"/>
      <c r="Q141" s="151"/>
      <c r="R141" s="151"/>
      <c r="S141" s="151"/>
      <c r="T141" s="151"/>
    </row>
    <row r="142" spans="1:20" ht="22.5" customHeight="1" x14ac:dyDescent="0.15">
      <c r="A142" s="212"/>
      <c r="B142" s="181" t="s">
        <v>300</v>
      </c>
      <c r="C142" s="182"/>
      <c r="D142" s="183"/>
      <c r="E142" s="184" t="s">
        <v>301</v>
      </c>
      <c r="F142" s="185"/>
      <c r="G142" s="181" t="s">
        <v>300</v>
      </c>
      <c r="H142" s="183"/>
      <c r="I142" s="184" t="s">
        <v>301</v>
      </c>
      <c r="J142" s="185"/>
      <c r="K142" s="155"/>
      <c r="L142" s="151"/>
      <c r="M142" s="151"/>
      <c r="N142" s="151"/>
      <c r="O142" s="151"/>
      <c r="P142" s="151"/>
      <c r="Q142" s="151"/>
      <c r="R142" s="151"/>
      <c r="S142" s="151"/>
      <c r="T142" s="151"/>
    </row>
    <row r="143" spans="1:20" ht="22.5" customHeight="1" x14ac:dyDescent="0.15">
      <c r="A143" s="79" t="s">
        <v>170</v>
      </c>
      <c r="B143" s="204"/>
      <c r="C143" s="205"/>
      <c r="D143" s="205"/>
      <c r="E143" s="205"/>
      <c r="F143" s="205"/>
      <c r="G143" s="205"/>
      <c r="H143" s="205"/>
      <c r="I143" s="205"/>
      <c r="J143" s="206"/>
      <c r="K143" s="145"/>
    </row>
    <row r="144" spans="1:20" ht="22.5" customHeight="1" x14ac:dyDescent="0.15">
      <c r="A144" s="80" t="s">
        <v>171</v>
      </c>
      <c r="B144" s="207"/>
      <c r="C144" s="208"/>
      <c r="D144" s="208"/>
      <c r="E144" s="208"/>
      <c r="F144" s="208"/>
      <c r="G144" s="208"/>
      <c r="H144" s="208"/>
      <c r="I144" s="208"/>
      <c r="J144" s="209"/>
      <c r="K144" s="145"/>
    </row>
    <row r="145" spans="1:12" ht="22.5" customHeight="1" x14ac:dyDescent="0.15">
      <c r="A145" s="40" t="s">
        <v>172</v>
      </c>
      <c r="B145" s="332"/>
      <c r="C145" s="333"/>
      <c r="D145" s="333"/>
      <c r="E145" s="333"/>
      <c r="F145" s="333"/>
      <c r="G145" s="333"/>
      <c r="H145" s="333"/>
      <c r="I145" s="333"/>
      <c r="J145" s="334"/>
      <c r="K145" s="145"/>
    </row>
    <row r="146" spans="1:12" ht="22.5" customHeight="1" x14ac:dyDescent="0.15">
      <c r="A146" s="79" t="s">
        <v>173</v>
      </c>
      <c r="B146" s="204"/>
      <c r="C146" s="205"/>
      <c r="D146" s="205"/>
      <c r="E146" s="205"/>
      <c r="F146" s="205"/>
      <c r="G146" s="205"/>
      <c r="H146" s="205"/>
      <c r="I146" s="205"/>
      <c r="J146" s="206"/>
      <c r="K146" s="145"/>
      <c r="L146" s="142" t="str">
        <f>IF(B146="普通",1,IF(B146="当座",2,""))</f>
        <v/>
      </c>
    </row>
    <row r="147" spans="1:12" ht="22.5" customHeight="1" x14ac:dyDescent="0.15">
      <c r="A147" s="335" t="s">
        <v>180</v>
      </c>
      <c r="B147" s="336" t="s">
        <v>51</v>
      </c>
      <c r="C147" s="337"/>
      <c r="D147" s="337"/>
      <c r="E147" s="338"/>
      <c r="F147" s="238"/>
      <c r="G147" s="239"/>
      <c r="H147" s="239"/>
      <c r="I147" s="239"/>
      <c r="J147" s="240"/>
      <c r="K147" s="145"/>
      <c r="L147" s="142"/>
    </row>
    <row r="148" spans="1:12" ht="22.5" customHeight="1" x14ac:dyDescent="0.15">
      <c r="A148" s="212"/>
      <c r="B148" s="336" t="s">
        <v>53</v>
      </c>
      <c r="C148" s="337"/>
      <c r="D148" s="337"/>
      <c r="E148" s="338"/>
      <c r="F148" s="238"/>
      <c r="G148" s="239"/>
      <c r="H148" s="239"/>
      <c r="I148" s="239"/>
      <c r="J148" s="240"/>
      <c r="K148" s="145"/>
      <c r="L148" s="142"/>
    </row>
    <row r="149" spans="1:12" ht="22.5" customHeight="1" x14ac:dyDescent="0.15">
      <c r="A149" s="335" t="s">
        <v>181</v>
      </c>
      <c r="B149" s="336" t="s">
        <v>51</v>
      </c>
      <c r="C149" s="337"/>
      <c r="D149" s="337"/>
      <c r="E149" s="338"/>
      <c r="F149" s="238"/>
      <c r="G149" s="239"/>
      <c r="H149" s="239"/>
      <c r="I149" s="239"/>
      <c r="J149" s="240"/>
      <c r="K149" s="145"/>
      <c r="L149" s="142"/>
    </row>
    <row r="150" spans="1:12" ht="22.5" customHeight="1" x14ac:dyDescent="0.15">
      <c r="A150" s="212"/>
      <c r="B150" s="336" t="s">
        <v>53</v>
      </c>
      <c r="C150" s="337"/>
      <c r="D150" s="337"/>
      <c r="E150" s="338"/>
      <c r="F150" s="238"/>
      <c r="G150" s="239"/>
      <c r="H150" s="239"/>
      <c r="I150" s="239"/>
      <c r="J150" s="240"/>
      <c r="K150" s="145"/>
      <c r="L150" s="142"/>
    </row>
    <row r="152" spans="1:12" s="152" customFormat="1" ht="22.5" customHeight="1" x14ac:dyDescent="0.15">
      <c r="A152" s="198" t="s">
        <v>126</v>
      </c>
      <c r="B152" s="198"/>
      <c r="C152" s="198"/>
      <c r="D152" s="198"/>
      <c r="E152" s="198"/>
      <c r="F152" s="198"/>
      <c r="G152" s="198"/>
      <c r="H152" s="198"/>
      <c r="I152" s="198"/>
      <c r="J152" s="198"/>
      <c r="K152" s="198"/>
      <c r="L152" s="198"/>
    </row>
    <row r="153" spans="1:12" s="152" customFormat="1" ht="22.5" customHeight="1" x14ac:dyDescent="0.15">
      <c r="A153" s="154"/>
      <c r="B153" s="154"/>
      <c r="C153" s="154"/>
      <c r="D153" s="154"/>
      <c r="E153" s="154"/>
      <c r="F153" s="154"/>
      <c r="G153" s="154"/>
      <c r="H153" s="154"/>
      <c r="I153" s="154"/>
      <c r="J153" s="154"/>
      <c r="K153" s="154"/>
      <c r="L153" s="154"/>
    </row>
    <row r="154" spans="1:12" s="152" customFormat="1" ht="22.5" customHeight="1" x14ac:dyDescent="0.15">
      <c r="A154" s="181" t="s">
        <v>127</v>
      </c>
      <c r="B154" s="182"/>
      <c r="C154" s="220" t="s">
        <v>128</v>
      </c>
      <c r="D154" s="220"/>
      <c r="E154" s="220"/>
      <c r="F154" s="220"/>
      <c r="G154" s="220"/>
      <c r="H154" s="220"/>
      <c r="I154" s="220"/>
      <c r="J154" s="220"/>
      <c r="K154" s="220"/>
      <c r="L154" s="220"/>
    </row>
    <row r="155" spans="1:12" s="152" customFormat="1" ht="22.5" customHeight="1" x14ac:dyDescent="0.15">
      <c r="A155" s="324" t="s">
        <v>332</v>
      </c>
      <c r="B155" s="325"/>
      <c r="C155" s="321" t="s">
        <v>335</v>
      </c>
      <c r="D155" s="322"/>
      <c r="E155" s="322"/>
      <c r="F155" s="322"/>
      <c r="G155" s="322"/>
      <c r="H155" s="322"/>
      <c r="I155" s="322"/>
      <c r="J155" s="322"/>
      <c r="K155" s="322"/>
      <c r="L155" s="323"/>
    </row>
    <row r="156" spans="1:12" ht="22.5" customHeight="1" x14ac:dyDescent="0.15">
      <c r="A156" s="326"/>
      <c r="B156" s="327"/>
      <c r="C156" s="308" t="s">
        <v>333</v>
      </c>
      <c r="D156" s="309"/>
      <c r="E156" s="309"/>
      <c r="F156" s="310"/>
      <c r="G156" s="331" t="s">
        <v>328</v>
      </c>
      <c r="H156" s="312"/>
      <c r="I156" s="312"/>
      <c r="J156" s="312"/>
      <c r="K156" s="312"/>
      <c r="L156" s="313"/>
    </row>
    <row r="157" spans="1:12" s="152" customFormat="1" ht="22.5" customHeight="1" x14ac:dyDescent="0.15">
      <c r="A157" s="324" t="s">
        <v>252</v>
      </c>
      <c r="B157" s="325"/>
      <c r="C157" s="321" t="s">
        <v>309</v>
      </c>
      <c r="D157" s="322"/>
      <c r="E157" s="322"/>
      <c r="F157" s="322"/>
      <c r="G157" s="322"/>
      <c r="H157" s="322"/>
      <c r="I157" s="322"/>
      <c r="J157" s="322"/>
      <c r="K157" s="322"/>
      <c r="L157" s="323"/>
    </row>
    <row r="158" spans="1:12" ht="22.5" customHeight="1" x14ac:dyDescent="0.15">
      <c r="A158" s="326"/>
      <c r="B158" s="327"/>
      <c r="C158" s="308" t="s">
        <v>321</v>
      </c>
      <c r="D158" s="309"/>
      <c r="E158" s="309"/>
      <c r="F158" s="310"/>
      <c r="G158" s="311" t="s">
        <v>125</v>
      </c>
      <c r="H158" s="312"/>
      <c r="I158" s="312"/>
      <c r="J158" s="312"/>
      <c r="K158" s="312"/>
      <c r="L158" s="313"/>
    </row>
    <row r="159" spans="1:12" ht="33.75" customHeight="1" x14ac:dyDescent="0.15">
      <c r="A159" s="317" t="s">
        <v>160</v>
      </c>
      <c r="B159" s="318"/>
      <c r="C159" s="328" t="s">
        <v>319</v>
      </c>
      <c r="D159" s="329"/>
      <c r="E159" s="329"/>
      <c r="F159" s="329"/>
      <c r="G159" s="329"/>
      <c r="H159" s="329"/>
      <c r="I159" s="329"/>
      <c r="J159" s="329"/>
      <c r="K159" s="329"/>
      <c r="L159" s="330"/>
    </row>
    <row r="160" spans="1:12" ht="33.75" customHeight="1" x14ac:dyDescent="0.15">
      <c r="A160" s="319"/>
      <c r="B160" s="320"/>
      <c r="C160" s="308" t="s">
        <v>320</v>
      </c>
      <c r="D160" s="309"/>
      <c r="E160" s="309"/>
      <c r="F160" s="310"/>
      <c r="G160" s="314" t="s">
        <v>322</v>
      </c>
      <c r="H160" s="315"/>
      <c r="I160" s="315"/>
      <c r="J160" s="315"/>
      <c r="K160" s="315"/>
      <c r="L160" s="316"/>
    </row>
  </sheetData>
  <sheetProtection algorithmName="SHA-512" hashValue="sDVIhBEqpg57mIa+a8lvLZFwRvMETAFPrnDJvKd/hUyjediZIqyAD6Gq1Orwtz3ZPTqEeqPj32nGjZxVICLuRg==" saltValue="G+6eSDv8SgHbUf0s/QcNDQ==" spinCount="100000" sheet="1" selectLockedCells="1"/>
  <mergeCells count="219">
    <mergeCell ref="A4:L4"/>
    <mergeCell ref="C158:F158"/>
    <mergeCell ref="G158:L158"/>
    <mergeCell ref="C160:F160"/>
    <mergeCell ref="G160:L160"/>
    <mergeCell ref="A159:B160"/>
    <mergeCell ref="C157:L157"/>
    <mergeCell ref="C154:L154"/>
    <mergeCell ref="A154:B154"/>
    <mergeCell ref="A157:B158"/>
    <mergeCell ref="C159:L159"/>
    <mergeCell ref="A155:B156"/>
    <mergeCell ref="C155:L155"/>
    <mergeCell ref="C156:F156"/>
    <mergeCell ref="G156:L156"/>
    <mergeCell ref="B145:J145"/>
    <mergeCell ref="B146:J146"/>
    <mergeCell ref="A147:A148"/>
    <mergeCell ref="A149:A150"/>
    <mergeCell ref="B147:E147"/>
    <mergeCell ref="B148:E148"/>
    <mergeCell ref="B149:E149"/>
    <mergeCell ref="B150:E150"/>
    <mergeCell ref="F147:J147"/>
    <mergeCell ref="M75:N77"/>
    <mergeCell ref="F148:J148"/>
    <mergeCell ref="F149:J149"/>
    <mergeCell ref="F150:J150"/>
    <mergeCell ref="B68:J68"/>
    <mergeCell ref="A69:J69"/>
    <mergeCell ref="B106:E106"/>
    <mergeCell ref="F106:L106"/>
    <mergeCell ref="P110:P112"/>
    <mergeCell ref="O102:O112"/>
    <mergeCell ref="O113:P113"/>
    <mergeCell ref="F97:L97"/>
    <mergeCell ref="F98:L98"/>
    <mergeCell ref="F99:L99"/>
    <mergeCell ref="F100:L100"/>
    <mergeCell ref="F101:L101"/>
    <mergeCell ref="F95:L95"/>
    <mergeCell ref="F96:L96"/>
    <mergeCell ref="B86:H86"/>
    <mergeCell ref="B87:H87"/>
    <mergeCell ref="I87:J87"/>
    <mergeCell ref="B88:H88"/>
    <mergeCell ref="I88:J88"/>
    <mergeCell ref="B99:E99"/>
    <mergeCell ref="Q113:V113"/>
    <mergeCell ref="O114:V114"/>
    <mergeCell ref="O95:P95"/>
    <mergeCell ref="O96:O101"/>
    <mergeCell ref="Q95:V95"/>
    <mergeCell ref="Q96:V101"/>
    <mergeCell ref="P102:P103"/>
    <mergeCell ref="Q102:V103"/>
    <mergeCell ref="Q104:V104"/>
    <mergeCell ref="Q105:V105"/>
    <mergeCell ref="Q106:V106"/>
    <mergeCell ref="Q107:V107"/>
    <mergeCell ref="Q108:V109"/>
    <mergeCell ref="P108:P109"/>
    <mergeCell ref="Q110:V111"/>
    <mergeCell ref="Q112:V112"/>
    <mergeCell ref="A72:A80"/>
    <mergeCell ref="B72:H72"/>
    <mergeCell ref="I72:L72"/>
    <mergeCell ref="B73:D74"/>
    <mergeCell ref="E73:H74"/>
    <mergeCell ref="B75:D77"/>
    <mergeCell ref="B78:D79"/>
    <mergeCell ref="B80:D80"/>
    <mergeCell ref="E75:H77"/>
    <mergeCell ref="E78:H79"/>
    <mergeCell ref="I74:L74"/>
    <mergeCell ref="I79:J79"/>
    <mergeCell ref="I75:K75"/>
    <mergeCell ref="I76:K76"/>
    <mergeCell ref="I77:K77"/>
    <mergeCell ref="E80:H80"/>
    <mergeCell ref="I73:L73"/>
    <mergeCell ref="I78:L78"/>
    <mergeCell ref="I80:L80"/>
    <mergeCell ref="B29:J29"/>
    <mergeCell ref="B30:J30"/>
    <mergeCell ref="B31:J31"/>
    <mergeCell ref="B32:J32"/>
    <mergeCell ref="B33:J33"/>
    <mergeCell ref="B34:J34"/>
    <mergeCell ref="B35:J35"/>
    <mergeCell ref="B36:J36"/>
    <mergeCell ref="B37:J37"/>
    <mergeCell ref="B38:J38"/>
    <mergeCell ref="B39:J39"/>
    <mergeCell ref="B40:J40"/>
    <mergeCell ref="B41:J41"/>
    <mergeCell ref="B51:J51"/>
    <mergeCell ref="B52:J52"/>
    <mergeCell ref="B53:J53"/>
    <mergeCell ref="B54:J54"/>
    <mergeCell ref="B56:J56"/>
    <mergeCell ref="B55:J55"/>
    <mergeCell ref="A42:L42"/>
    <mergeCell ref="B48:J48"/>
    <mergeCell ref="B49:J49"/>
    <mergeCell ref="B50:J50"/>
    <mergeCell ref="B57:J57"/>
    <mergeCell ref="B58:J58"/>
    <mergeCell ref="B59:J59"/>
    <mergeCell ref="B60:J60"/>
    <mergeCell ref="B61:J61"/>
    <mergeCell ref="B62:J62"/>
    <mergeCell ref="B63:J63"/>
    <mergeCell ref="B64:J64"/>
    <mergeCell ref="B65:J65"/>
    <mergeCell ref="B6:C6"/>
    <mergeCell ref="B19:J19"/>
    <mergeCell ref="B26:J26"/>
    <mergeCell ref="B27:J27"/>
    <mergeCell ref="B28:J28"/>
    <mergeCell ref="B11:J11"/>
    <mergeCell ref="B12:J12"/>
    <mergeCell ref="B13:J13"/>
    <mergeCell ref="B14:J14"/>
    <mergeCell ref="B16:J16"/>
    <mergeCell ref="I15:J15"/>
    <mergeCell ref="B15:H15"/>
    <mergeCell ref="B119:E119"/>
    <mergeCell ref="F119:K119"/>
    <mergeCell ref="B66:J66"/>
    <mergeCell ref="B67:J67"/>
    <mergeCell ref="B109:H109"/>
    <mergeCell ref="I109:J109"/>
    <mergeCell ref="B110:H110"/>
    <mergeCell ref="I110:J110"/>
    <mergeCell ref="B111:J111"/>
    <mergeCell ref="B95:E95"/>
    <mergeCell ref="B96:E96"/>
    <mergeCell ref="B97:E97"/>
    <mergeCell ref="B98:E98"/>
    <mergeCell ref="I86:J86"/>
    <mergeCell ref="B101:E101"/>
    <mergeCell ref="B102:E102"/>
    <mergeCell ref="B103:E103"/>
    <mergeCell ref="B100:E100"/>
    <mergeCell ref="F102:L102"/>
    <mergeCell ref="F103:L103"/>
    <mergeCell ref="F104:L104"/>
    <mergeCell ref="F105:L105"/>
    <mergeCell ref="B104:E104"/>
    <mergeCell ref="B105:E105"/>
    <mergeCell ref="A111:A112"/>
    <mergeCell ref="B112:J112"/>
    <mergeCell ref="B116:E116"/>
    <mergeCell ref="F116:K116"/>
    <mergeCell ref="F127:K127"/>
    <mergeCell ref="B122:E122"/>
    <mergeCell ref="F122:K122"/>
    <mergeCell ref="B123:E123"/>
    <mergeCell ref="F123:K123"/>
    <mergeCell ref="B124:E124"/>
    <mergeCell ref="F124:K124"/>
    <mergeCell ref="F126:K126"/>
    <mergeCell ref="B120:E120"/>
    <mergeCell ref="F120:K120"/>
    <mergeCell ref="B121:E121"/>
    <mergeCell ref="F121:K121"/>
    <mergeCell ref="B118:E118"/>
    <mergeCell ref="F118:K118"/>
    <mergeCell ref="B117:E117"/>
    <mergeCell ref="F117:K117"/>
    <mergeCell ref="A3:E3"/>
    <mergeCell ref="A152:L152"/>
    <mergeCell ref="B134:E134"/>
    <mergeCell ref="F134:K134"/>
    <mergeCell ref="B135:E135"/>
    <mergeCell ref="F135:K135"/>
    <mergeCell ref="B136:E136"/>
    <mergeCell ref="F136:K136"/>
    <mergeCell ref="B141:D141"/>
    <mergeCell ref="E141:F141"/>
    <mergeCell ref="G141:H141"/>
    <mergeCell ref="I141:J141"/>
    <mergeCell ref="B143:J143"/>
    <mergeCell ref="B144:J144"/>
    <mergeCell ref="A139:A142"/>
    <mergeCell ref="B139:F139"/>
    <mergeCell ref="G139:J139"/>
    <mergeCell ref="B131:E131"/>
    <mergeCell ref="F131:K131"/>
    <mergeCell ref="B132:E132"/>
    <mergeCell ref="F132:K132"/>
    <mergeCell ref="B133:E133"/>
    <mergeCell ref="F133:K133"/>
    <mergeCell ref="B10:J10"/>
    <mergeCell ref="K10:L10"/>
    <mergeCell ref="K11:L11"/>
    <mergeCell ref="K12:L12"/>
    <mergeCell ref="K13:L13"/>
    <mergeCell ref="K14:L14"/>
    <mergeCell ref="K16:L16"/>
    <mergeCell ref="B142:D142"/>
    <mergeCell ref="E142:F142"/>
    <mergeCell ref="G142:H142"/>
    <mergeCell ref="I142:J142"/>
    <mergeCell ref="B140:D140"/>
    <mergeCell ref="E140:F140"/>
    <mergeCell ref="G140:H140"/>
    <mergeCell ref="I140:J140"/>
    <mergeCell ref="F128:K128"/>
    <mergeCell ref="B129:E129"/>
    <mergeCell ref="F129:K129"/>
    <mergeCell ref="B130:E130"/>
    <mergeCell ref="F130:K130"/>
    <mergeCell ref="B125:E125"/>
    <mergeCell ref="F125:K125"/>
    <mergeCell ref="B126:E126"/>
    <mergeCell ref="B128:E128"/>
    <mergeCell ref="B127:E127"/>
  </mergeCells>
  <phoneticPr fontId="3"/>
  <conditionalFormatting sqref="B111:J112">
    <cfRule type="expression" dxfId="7" priority="6">
      <formula>$B$111="NG"</formula>
    </cfRule>
  </conditionalFormatting>
  <conditionalFormatting sqref="A29:L41">
    <cfRule type="expression" dxfId="6" priority="5">
      <formula>$B$19="設立補助金"</formula>
    </cfRule>
  </conditionalFormatting>
  <conditionalFormatting sqref="I75:L75">
    <cfRule type="expression" dxfId="5" priority="3">
      <formula>$E$75=5000</formula>
    </cfRule>
  </conditionalFormatting>
  <conditionalFormatting sqref="I76:L76">
    <cfRule type="expression" dxfId="4" priority="2">
      <formula>$L$15=3</formula>
    </cfRule>
  </conditionalFormatting>
  <conditionalFormatting sqref="I77:L77">
    <cfRule type="expression" dxfId="3" priority="1">
      <formula>$E$75=50000</formula>
    </cfRule>
  </conditionalFormatting>
  <dataValidations count="10">
    <dataValidation type="list" allowBlank="1" showInputMessage="1" showErrorMessage="1" sqref="B19:J19" xr:uid="{0FEFAFA9-F7D4-447A-A543-6133A3C90F21}">
      <formula1>"設立補助金,運営補助金・活動補助金"</formula1>
    </dataValidation>
    <dataValidation type="list" allowBlank="1" showInputMessage="1" showErrorMessage="1" errorTitle="金融機関名のエラー" error="リストから選択してください。" sqref="E141:F142" xr:uid="{656B613F-3C51-4A7A-93EC-A9CCA82E12DF}">
      <formula1>"銀行,金庫,農協"</formula1>
    </dataValidation>
    <dataValidation type="list" allowBlank="1" showInputMessage="1" showErrorMessage="1" errorTitle="支店名のエラー" error="リストから選択してください。" sqref="I141:J142" xr:uid="{81C6EC0D-4787-482B-8283-4B9DCA131C74}">
      <formula1>"本店,支店,支所,出張所"</formula1>
    </dataValidation>
    <dataValidation type="list" allowBlank="1" showInputMessage="1" showErrorMessage="1" errorTitle="預金種別のエラー" error="リストから選択してください。" sqref="B146:J146" xr:uid="{C842DB8E-BA3E-48F2-8036-BC87B605334C}">
      <formula1>"普通,当座"</formula1>
    </dataValidation>
    <dataValidation imeMode="fullKatakana" allowBlank="1" showInputMessage="1" showErrorMessage="1" sqref="B143:J143" xr:uid="{F4EB56A1-B3BB-4213-8478-E52BFC88A935}"/>
    <dataValidation allowBlank="1" showInputMessage="1" showErrorMessage="1" promptTitle="人数を入力" prompt="　" sqref="L29:L41" xr:uid="{B9BD8525-8331-4DE9-B103-6CEBF855B639}"/>
    <dataValidation allowBlank="1" showInputMessage="1" showErrorMessage="1" promptTitle="世帯数を入力" prompt="　" sqref="L51:L68" xr:uid="{E90DB8D7-0BC5-40D3-B627-468DECEADF59}"/>
    <dataValidation type="custom" showInputMessage="1" showErrorMessage="1" error="セルの編集はできません。_x000a_コピーする際は、「切り取り」ではなく、「コピー」をしてください。" sqref="G158:L158" xr:uid="{0E11326D-96CD-4BB4-A3D1-1345B80D54ED}">
      <formula1>G158="tact1480@city.takasago.lg.jp"</formula1>
    </dataValidation>
    <dataValidation type="custom" allowBlank="1" showInputMessage="1" showErrorMessage="1" error="セルの編集はできません。" sqref="G156" xr:uid="{D1F8FA10-8A0F-423C-8A91-CB7F42CEA48B}">
      <formula1>G156="https://logoform.jp/form/GdUU/927836"</formula1>
    </dataValidation>
    <dataValidation type="whole" operator="greaterThan" showInputMessage="1" showErrorMessage="1" errorTitle="自治会助成金のエラー" error="自治会からの助成金は、必ず計上してください。" sqref="B87:H87" xr:uid="{B7E87AB5-1590-428E-B488-C6F5FFE92E78}">
      <formula1>0</formula1>
    </dataValidation>
  </dataValidations>
  <hyperlinks>
    <hyperlink ref="G156:L156" r:id="rId1" display="https://logoform.jp/form/GdUU/927836" xr:uid="{57004DFA-0C4F-4259-BF54-60998E0E1E85}"/>
  </hyperlinks>
  <printOptions horizontalCentered="1"/>
  <pageMargins left="0.70866141732283472" right="0.70866141732283472" top="0.74803149606299213" bottom="0.74803149606299213" header="0.31496062992125984" footer="0.31496062992125984"/>
  <pageSetup paperSize="9" scale="65" orientation="portrait" r:id="rId2"/>
  <rowBreaks count="3" manualBreakCount="3">
    <brk id="43" max="13" man="1"/>
    <brk id="81" max="13" man="1"/>
    <brk id="113" max="13" man="1"/>
  </row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D9E4C-5A90-4BDF-902F-AC0F459EFB0E}">
  <sheetPr>
    <tabColor rgb="FF00B0F0"/>
  </sheetPr>
  <dimension ref="A1:R44"/>
  <sheetViews>
    <sheetView showGridLines="0" view="pageBreakPreview" zoomScaleNormal="100" zoomScaleSheetLayoutView="100" workbookViewId="0"/>
  </sheetViews>
  <sheetFormatPr defaultColWidth="3.7265625" defaultRowHeight="17.25" customHeight="1" x14ac:dyDescent="0.15"/>
  <cols>
    <col min="1" max="16384" width="3.7265625" style="1"/>
  </cols>
  <sheetData>
    <row r="1" spans="1:18" ht="17.25" customHeight="1" x14ac:dyDescent="0.15">
      <c r="A1" s="1" t="s">
        <v>188</v>
      </c>
    </row>
    <row r="2" spans="1:18" ht="17.25" customHeight="1" x14ac:dyDescent="0.15">
      <c r="B2" s="12"/>
      <c r="D2" s="398" t="s">
        <v>214</v>
      </c>
      <c r="E2" s="398"/>
      <c r="F2" s="398"/>
      <c r="G2" s="398"/>
      <c r="H2" s="398"/>
      <c r="I2" s="398"/>
      <c r="J2" s="398"/>
      <c r="K2" s="398"/>
      <c r="L2" s="398"/>
      <c r="M2" s="398"/>
    </row>
    <row r="3" spans="1:18" ht="17.25" customHeight="1" x14ac:dyDescent="0.15">
      <c r="A3" s="12"/>
      <c r="B3" s="12"/>
      <c r="C3" s="12"/>
      <c r="D3" s="398"/>
      <c r="E3" s="398"/>
      <c r="F3" s="398"/>
      <c r="G3" s="398"/>
      <c r="H3" s="398"/>
      <c r="I3" s="398"/>
      <c r="J3" s="398"/>
      <c r="K3" s="398"/>
      <c r="L3" s="398"/>
      <c r="M3" s="398"/>
    </row>
    <row r="5" spans="1:18" ht="17.25" customHeight="1" x14ac:dyDescent="0.15">
      <c r="J5" s="5"/>
      <c r="K5" s="5"/>
      <c r="L5" s="5"/>
      <c r="M5" s="5"/>
      <c r="N5" s="5"/>
      <c r="O5" s="5"/>
      <c r="P5" s="65" t="str">
        <f>IF(【実績報告】入力!$D$6=0,"令和　　年　　月　　日",DBCS(CONCATENATE("令和",【実績報告】入力!$D$6+1,"年",IF(【実績報告】入力!$B$7=0,"　　",【実績報告】入力!$B$7),"月",IF(【実績報告】入力!$D$7=0,"　　",【実績報告】入力!$D$7),"日")))</f>
        <v>令和　　年　　月　　日</v>
      </c>
    </row>
    <row r="6" spans="1:18" ht="17.25" customHeight="1" x14ac:dyDescent="0.15">
      <c r="A6" s="378" t="str">
        <f>DBCS(CONCATENATE("令和",IF(【実績報告】入力!$D$6=0,"　　",【実績報告】入力!$D$6),"年度"))</f>
        <v>令和　　年度</v>
      </c>
      <c r="B6" s="378"/>
      <c r="C6" s="378"/>
      <c r="D6" s="5" t="s">
        <v>215</v>
      </c>
    </row>
    <row r="7" spans="1:18" ht="17.25" customHeight="1" x14ac:dyDescent="0.15">
      <c r="E7" s="19"/>
      <c r="F7" s="5"/>
      <c r="G7" s="5"/>
      <c r="H7" s="8"/>
      <c r="I7" s="8"/>
      <c r="J7" s="8"/>
      <c r="K7" s="8"/>
    </row>
    <row r="8" spans="1:18" ht="17.25" customHeight="1" x14ac:dyDescent="0.15">
      <c r="A8" s="348" t="s">
        <v>18</v>
      </c>
      <c r="B8" s="639"/>
      <c r="C8" s="639"/>
      <c r="D8" s="639"/>
      <c r="E8" s="639"/>
      <c r="F8" s="640"/>
      <c r="G8" s="641" t="str">
        <f>IF(【交付申請】入力!$B$11=0,"",【交付申請】入力!$B$11)</f>
        <v/>
      </c>
      <c r="H8" s="642"/>
      <c r="I8" s="642"/>
      <c r="J8" s="642"/>
      <c r="K8" s="642"/>
      <c r="L8" s="642"/>
      <c r="M8" s="642"/>
      <c r="N8" s="642"/>
      <c r="O8" s="642"/>
      <c r="P8" s="643"/>
    </row>
    <row r="9" spans="1:18" ht="17.25" customHeight="1" x14ac:dyDescent="0.15">
      <c r="A9" s="23"/>
      <c r="B9" s="379" t="s">
        <v>22</v>
      </c>
      <c r="C9" s="379"/>
      <c r="D9" s="379"/>
      <c r="E9" s="341" t="s">
        <v>358</v>
      </c>
      <c r="F9" s="341"/>
      <c r="G9" s="341"/>
      <c r="H9" s="341"/>
      <c r="I9" s="341"/>
      <c r="J9" s="341"/>
      <c r="K9" s="341" t="s">
        <v>23</v>
      </c>
      <c r="L9" s="341"/>
      <c r="M9" s="341"/>
      <c r="N9" s="341"/>
      <c r="O9" s="341" t="s">
        <v>25</v>
      </c>
      <c r="P9" s="341"/>
    </row>
    <row r="10" spans="1:18" ht="17.25" customHeight="1" x14ac:dyDescent="0.15">
      <c r="A10" s="24"/>
      <c r="B10" s="390" t="str">
        <f>IF(【実績報告】入力!A22="","",【実績報告】入力!A22)</f>
        <v/>
      </c>
      <c r="C10" s="390"/>
      <c r="D10" s="390"/>
      <c r="E10" s="377" t="str">
        <f>IF(【実績報告】入力!B22="","",【実績報告】入力!B22)</f>
        <v/>
      </c>
      <c r="F10" s="377"/>
      <c r="G10" s="377"/>
      <c r="H10" s="377" t="str">
        <f>IF(【交付申請】入力!G29="","",【交付申請】入力!G29)</f>
        <v/>
      </c>
      <c r="I10" s="377"/>
      <c r="J10" s="377"/>
      <c r="K10" s="377" t="str">
        <f>IF(【実績報告】入力!K22="","",【実績報告】入力!K22)</f>
        <v/>
      </c>
      <c r="L10" s="377"/>
      <c r="M10" s="377"/>
      <c r="N10" s="377">
        <f>【交付申請】入力!M29</f>
        <v>0</v>
      </c>
      <c r="O10" s="380" t="str">
        <f>IF(【実績報告】入力!L22="","",【実績報告】入力!L22)</f>
        <v/>
      </c>
      <c r="P10" s="381"/>
      <c r="Q10" s="63"/>
      <c r="R10" s="64"/>
    </row>
    <row r="11" spans="1:18" ht="17.25" customHeight="1" x14ac:dyDescent="0.15">
      <c r="A11" s="24"/>
      <c r="B11" s="390" t="str">
        <f>IF(【実績報告】入力!A23="","",【実績報告】入力!A23)</f>
        <v/>
      </c>
      <c r="C11" s="390"/>
      <c r="D11" s="390"/>
      <c r="E11" s="377" t="str">
        <f>IF(【実績報告】入力!B23="","",【実績報告】入力!B23)</f>
        <v/>
      </c>
      <c r="F11" s="377"/>
      <c r="G11" s="377"/>
      <c r="H11" s="377" t="str">
        <f>IF(【交付申請】入力!G30="","",【交付申請】入力!G30)</f>
        <v/>
      </c>
      <c r="I11" s="377"/>
      <c r="J11" s="377"/>
      <c r="K11" s="377" t="str">
        <f>IF(【実績報告】入力!K23="","",【実績報告】入力!K23)</f>
        <v/>
      </c>
      <c r="L11" s="377"/>
      <c r="M11" s="377"/>
      <c r="N11" s="377">
        <f>【交付申請】入力!M30</f>
        <v>0</v>
      </c>
      <c r="O11" s="382" t="str">
        <f>IF(【実績報告】入力!L23="","",【実績報告】入力!L23)</f>
        <v/>
      </c>
      <c r="P11" s="382"/>
    </row>
    <row r="12" spans="1:18" ht="17.25" customHeight="1" x14ac:dyDescent="0.15">
      <c r="A12" s="401" t="s">
        <v>219</v>
      </c>
      <c r="B12" s="390" t="str">
        <f>IF(【実績報告】入力!A24="","",【実績報告】入力!A24)</f>
        <v/>
      </c>
      <c r="C12" s="390"/>
      <c r="D12" s="390"/>
      <c r="E12" s="377" t="str">
        <f>IF(【実績報告】入力!B24="","",【実績報告】入力!B24)</f>
        <v/>
      </c>
      <c r="F12" s="377"/>
      <c r="G12" s="377"/>
      <c r="H12" s="377" t="str">
        <f>IF(【交付申請】入力!G31="","",【交付申請】入力!G31)</f>
        <v/>
      </c>
      <c r="I12" s="377"/>
      <c r="J12" s="377"/>
      <c r="K12" s="377" t="str">
        <f>IF(【実績報告】入力!K24="","",【実績報告】入力!K24)</f>
        <v/>
      </c>
      <c r="L12" s="377"/>
      <c r="M12" s="377"/>
      <c r="N12" s="377">
        <f>【交付申請】入力!M31</f>
        <v>0</v>
      </c>
      <c r="O12" s="382" t="str">
        <f>IF(【実績報告】入力!L24="","",【実績報告】入力!L24)</f>
        <v/>
      </c>
      <c r="P12" s="382"/>
    </row>
    <row r="13" spans="1:18" ht="17.25" customHeight="1" x14ac:dyDescent="0.15">
      <c r="A13" s="401"/>
      <c r="B13" s="390" t="str">
        <f>IF(【実績報告】入力!A25="","",【実績報告】入力!A25)</f>
        <v/>
      </c>
      <c r="C13" s="390"/>
      <c r="D13" s="390"/>
      <c r="E13" s="377" t="str">
        <f>IF(【実績報告】入力!B25="","",【実績報告】入力!B25)</f>
        <v/>
      </c>
      <c r="F13" s="377"/>
      <c r="G13" s="377"/>
      <c r="H13" s="377" t="str">
        <f>IF(【交付申請】入力!G32="","",【交付申請】入力!G32)</f>
        <v/>
      </c>
      <c r="I13" s="377"/>
      <c r="J13" s="377"/>
      <c r="K13" s="377" t="str">
        <f>IF(【実績報告】入力!K25="","",【実績報告】入力!K25)</f>
        <v/>
      </c>
      <c r="L13" s="377"/>
      <c r="M13" s="377"/>
      <c r="N13" s="377">
        <f>【交付申請】入力!M32</f>
        <v>0</v>
      </c>
      <c r="O13" s="382" t="str">
        <f>IF(【実績報告】入力!L25="","",【実績報告】入力!L25)</f>
        <v/>
      </c>
      <c r="P13" s="382"/>
    </row>
    <row r="14" spans="1:18" ht="17.25" customHeight="1" x14ac:dyDescent="0.15">
      <c r="A14" s="401"/>
      <c r="B14" s="390" t="str">
        <f>IF(【実績報告】入力!A26="","",【実績報告】入力!A26)</f>
        <v/>
      </c>
      <c r="C14" s="390"/>
      <c r="D14" s="390"/>
      <c r="E14" s="377" t="str">
        <f>IF(【実績報告】入力!B26="","",【実績報告】入力!B26)</f>
        <v/>
      </c>
      <c r="F14" s="377"/>
      <c r="G14" s="377"/>
      <c r="H14" s="377" t="str">
        <f>IF(【交付申請】入力!G33="","",【交付申請】入力!G33)</f>
        <v/>
      </c>
      <c r="I14" s="377"/>
      <c r="J14" s="377"/>
      <c r="K14" s="377" t="str">
        <f>IF(【実績報告】入力!K26="","",【実績報告】入力!K26)</f>
        <v/>
      </c>
      <c r="L14" s="377"/>
      <c r="M14" s="377"/>
      <c r="N14" s="377">
        <f>【交付申請】入力!M33</f>
        <v>0</v>
      </c>
      <c r="O14" s="382" t="str">
        <f>IF(【実績報告】入力!L26="","",【実績報告】入力!L26)</f>
        <v/>
      </c>
      <c r="P14" s="382"/>
    </row>
    <row r="15" spans="1:18" ht="17.25" customHeight="1" x14ac:dyDescent="0.15">
      <c r="A15" s="401"/>
      <c r="B15" s="390" t="str">
        <f>IF(【実績報告】入力!A27="","",【実績報告】入力!A27)</f>
        <v/>
      </c>
      <c r="C15" s="390"/>
      <c r="D15" s="390"/>
      <c r="E15" s="377" t="str">
        <f>IF(【実績報告】入力!B27="","",【実績報告】入力!B27)</f>
        <v/>
      </c>
      <c r="F15" s="377"/>
      <c r="G15" s="377"/>
      <c r="H15" s="377" t="str">
        <f>IF(【交付申請】入力!G34="","",【交付申請】入力!G34)</f>
        <v/>
      </c>
      <c r="I15" s="377"/>
      <c r="J15" s="377"/>
      <c r="K15" s="377" t="str">
        <f>IF(【実績報告】入力!K27="","",【実績報告】入力!K27)</f>
        <v/>
      </c>
      <c r="L15" s="377"/>
      <c r="M15" s="377"/>
      <c r="N15" s="377">
        <f>【交付申請】入力!M34</f>
        <v>0</v>
      </c>
      <c r="O15" s="382" t="str">
        <f>IF(【実績報告】入力!L27="","",【実績報告】入力!L27)</f>
        <v/>
      </c>
      <c r="P15" s="382"/>
    </row>
    <row r="16" spans="1:18" ht="17.25" customHeight="1" x14ac:dyDescent="0.15">
      <c r="A16" s="401"/>
      <c r="B16" s="390" t="str">
        <f>IF(【実績報告】入力!A28="","",【実績報告】入力!A28)</f>
        <v/>
      </c>
      <c r="C16" s="390"/>
      <c r="D16" s="390"/>
      <c r="E16" s="377" t="str">
        <f>IF(【実績報告】入力!B28="","",【実績報告】入力!B28)</f>
        <v/>
      </c>
      <c r="F16" s="377"/>
      <c r="G16" s="377"/>
      <c r="H16" s="377" t="str">
        <f>IF(【交付申請】入力!G35="","",【交付申請】入力!G35)</f>
        <v/>
      </c>
      <c r="I16" s="377"/>
      <c r="J16" s="377"/>
      <c r="K16" s="377" t="str">
        <f>IF(【実績報告】入力!K28="","",【実績報告】入力!K28)</f>
        <v/>
      </c>
      <c r="L16" s="377"/>
      <c r="M16" s="377"/>
      <c r="N16" s="377">
        <f>【交付申請】入力!M35</f>
        <v>0</v>
      </c>
      <c r="O16" s="382" t="str">
        <f>IF(【実績報告】入力!L28="","",【実績報告】入力!L28)</f>
        <v/>
      </c>
      <c r="P16" s="382"/>
    </row>
    <row r="17" spans="1:16" ht="17.25" customHeight="1" x14ac:dyDescent="0.15">
      <c r="A17" s="401"/>
      <c r="B17" s="390" t="str">
        <f>IF(【実績報告】入力!A29="","",【実績報告】入力!A29)</f>
        <v/>
      </c>
      <c r="C17" s="390"/>
      <c r="D17" s="390"/>
      <c r="E17" s="377" t="str">
        <f>IF(【実績報告】入力!B29="","",【実績報告】入力!B29)</f>
        <v/>
      </c>
      <c r="F17" s="377"/>
      <c r="G17" s="377"/>
      <c r="H17" s="377" t="str">
        <f>IF(【交付申請】入力!G36="","",【交付申請】入力!G36)</f>
        <v/>
      </c>
      <c r="I17" s="377"/>
      <c r="J17" s="377"/>
      <c r="K17" s="377" t="str">
        <f>IF(【実績報告】入力!K29="","",【実績報告】入力!K29)</f>
        <v/>
      </c>
      <c r="L17" s="377"/>
      <c r="M17" s="377"/>
      <c r="N17" s="377">
        <f>【交付申請】入力!M36</f>
        <v>0</v>
      </c>
      <c r="O17" s="382" t="str">
        <f>IF(【実績報告】入力!L29="","",【実績報告】入力!L29)</f>
        <v/>
      </c>
      <c r="P17" s="382"/>
    </row>
    <row r="18" spans="1:16" ht="17.25" customHeight="1" x14ac:dyDescent="0.15">
      <c r="A18" s="401"/>
      <c r="B18" s="390" t="str">
        <f>IF(【実績報告】入力!A30="","",【実績報告】入力!A30)</f>
        <v/>
      </c>
      <c r="C18" s="390"/>
      <c r="D18" s="390"/>
      <c r="E18" s="377" t="str">
        <f>IF(【実績報告】入力!B30="","",【実績報告】入力!B30)</f>
        <v/>
      </c>
      <c r="F18" s="377"/>
      <c r="G18" s="377"/>
      <c r="H18" s="377" t="str">
        <f>IF(【交付申請】入力!G37="","",【交付申請】入力!G37)</f>
        <v/>
      </c>
      <c r="I18" s="377"/>
      <c r="J18" s="377"/>
      <c r="K18" s="377" t="str">
        <f>IF(【実績報告】入力!K30="","",【実績報告】入力!K30)</f>
        <v/>
      </c>
      <c r="L18" s="377"/>
      <c r="M18" s="377"/>
      <c r="N18" s="377">
        <f>【交付申請】入力!M37</f>
        <v>0</v>
      </c>
      <c r="O18" s="382" t="str">
        <f>IF(【実績報告】入力!L30="","",【実績報告】入力!L30)</f>
        <v/>
      </c>
      <c r="P18" s="382"/>
    </row>
    <row r="19" spans="1:16" ht="17.25" customHeight="1" x14ac:dyDescent="0.15">
      <c r="A19" s="401"/>
      <c r="B19" s="390" t="str">
        <f>IF(【実績報告】入力!A31="","",【実績報告】入力!A31)</f>
        <v/>
      </c>
      <c r="C19" s="390"/>
      <c r="D19" s="390"/>
      <c r="E19" s="377" t="str">
        <f>IF(【実績報告】入力!B31="","",【実績報告】入力!B31)</f>
        <v/>
      </c>
      <c r="F19" s="377"/>
      <c r="G19" s="377"/>
      <c r="H19" s="377" t="str">
        <f>IF(【交付申請】入力!G38="","",【交付申請】入力!G38)</f>
        <v/>
      </c>
      <c r="I19" s="377"/>
      <c r="J19" s="377"/>
      <c r="K19" s="377" t="str">
        <f>IF(【実績報告】入力!K31="","",【実績報告】入力!K31)</f>
        <v/>
      </c>
      <c r="L19" s="377"/>
      <c r="M19" s="377"/>
      <c r="N19" s="377">
        <f>【交付申請】入力!M38</f>
        <v>0</v>
      </c>
      <c r="O19" s="382" t="str">
        <f>IF(【実績報告】入力!L31="","",【実績報告】入力!L31)</f>
        <v/>
      </c>
      <c r="P19" s="382"/>
    </row>
    <row r="20" spans="1:16" ht="17.25" customHeight="1" x14ac:dyDescent="0.15">
      <c r="A20" s="24"/>
      <c r="B20" s="390" t="str">
        <f>IF(【実績報告】入力!A32="","",【実績報告】入力!A32)</f>
        <v/>
      </c>
      <c r="C20" s="390"/>
      <c r="D20" s="390"/>
      <c r="E20" s="377" t="str">
        <f>IF(【実績報告】入力!B32="","",【実績報告】入力!B32)</f>
        <v/>
      </c>
      <c r="F20" s="377"/>
      <c r="G20" s="377"/>
      <c r="H20" s="377" t="str">
        <f>IF(【交付申請】入力!G39="","",【交付申請】入力!G39)</f>
        <v/>
      </c>
      <c r="I20" s="377"/>
      <c r="J20" s="377"/>
      <c r="K20" s="377" t="str">
        <f>IF(【実績報告】入力!K32="","",【実績報告】入力!K32)</f>
        <v/>
      </c>
      <c r="L20" s="377"/>
      <c r="M20" s="377"/>
      <c r="N20" s="377">
        <f>【交付申請】入力!M39</f>
        <v>0</v>
      </c>
      <c r="O20" s="382" t="str">
        <f>IF(【実績報告】入力!L32="","",【実績報告】入力!L32)</f>
        <v/>
      </c>
      <c r="P20" s="382"/>
    </row>
    <row r="21" spans="1:16" ht="17.25" customHeight="1" x14ac:dyDescent="0.15">
      <c r="A21" s="24"/>
      <c r="B21" s="390" t="str">
        <f>IF(【実績報告】入力!A33="","",【実績報告】入力!A33)</f>
        <v/>
      </c>
      <c r="C21" s="390"/>
      <c r="D21" s="390"/>
      <c r="E21" s="377" t="str">
        <f>IF(【実績報告】入力!B33="","",【実績報告】入力!B33)</f>
        <v/>
      </c>
      <c r="F21" s="377"/>
      <c r="G21" s="377"/>
      <c r="H21" s="377" t="str">
        <f>IF(【交付申請】入力!G40="","",【交付申請】入力!G40)</f>
        <v/>
      </c>
      <c r="I21" s="377"/>
      <c r="J21" s="377"/>
      <c r="K21" s="377" t="str">
        <f>IF(【実績報告】入力!K33="","",【実績報告】入力!K33)</f>
        <v/>
      </c>
      <c r="L21" s="377"/>
      <c r="M21" s="377"/>
      <c r="N21" s="377">
        <f>【交付申請】入力!M40</f>
        <v>0</v>
      </c>
      <c r="O21" s="382" t="str">
        <f>IF(【実績報告】入力!L33="","",【実績報告】入力!L33)</f>
        <v/>
      </c>
      <c r="P21" s="382"/>
    </row>
    <row r="22" spans="1:16" ht="17.25" customHeight="1" x14ac:dyDescent="0.15">
      <c r="A22" s="25"/>
      <c r="B22" s="390" t="str">
        <f>IF(【実績報告】入力!A34="","",【実績報告】入力!A34)</f>
        <v/>
      </c>
      <c r="C22" s="390"/>
      <c r="D22" s="390"/>
      <c r="E22" s="377" t="str">
        <f>IF(【実績報告】入力!B34="","",【実績報告】入力!B34)</f>
        <v/>
      </c>
      <c r="F22" s="377"/>
      <c r="G22" s="377"/>
      <c r="H22" s="377" t="str">
        <f>IF(【交付申請】入力!G41="","",【交付申請】入力!G41)</f>
        <v/>
      </c>
      <c r="I22" s="377"/>
      <c r="J22" s="377"/>
      <c r="K22" s="377" t="str">
        <f>IF(【実績報告】入力!K34="","",【実績報告】入力!K34)</f>
        <v/>
      </c>
      <c r="L22" s="377"/>
      <c r="M22" s="377"/>
      <c r="N22" s="377">
        <f>【交付申請】入力!M41</f>
        <v>0</v>
      </c>
      <c r="O22" s="397" t="str">
        <f>IF(【実績報告】入力!L34="","",【実績報告】入力!L34)</f>
        <v/>
      </c>
      <c r="P22" s="397"/>
    </row>
    <row r="23" spans="1:16" ht="17.25" customHeight="1" x14ac:dyDescent="0.15">
      <c r="A23" s="26"/>
      <c r="B23" s="379" t="s">
        <v>22</v>
      </c>
      <c r="C23" s="379"/>
      <c r="D23" s="379"/>
      <c r="E23" s="341" t="s">
        <v>359</v>
      </c>
      <c r="F23" s="341"/>
      <c r="G23" s="341"/>
      <c r="H23" s="341"/>
      <c r="I23" s="341"/>
      <c r="J23" s="341"/>
      <c r="K23" s="341" t="s">
        <v>23</v>
      </c>
      <c r="L23" s="341"/>
      <c r="M23" s="341"/>
      <c r="N23" s="341"/>
      <c r="O23" s="379" t="s">
        <v>24</v>
      </c>
      <c r="P23" s="379"/>
    </row>
    <row r="24" spans="1:16" ht="17.25" customHeight="1" x14ac:dyDescent="0.15">
      <c r="A24" s="24"/>
      <c r="B24" s="394" t="str">
        <f>IF(【実績報告】入力!A45="","",【実績報告】入力!A45)</f>
        <v/>
      </c>
      <c r="C24" s="395"/>
      <c r="D24" s="396"/>
      <c r="E24" s="377" t="str">
        <f>IF(【実績報告】入力!B45="","",【実績報告】入力!B45)</f>
        <v/>
      </c>
      <c r="F24" s="377"/>
      <c r="G24" s="377"/>
      <c r="H24" s="377" t="str">
        <f>IF(【交付申請】入力!G43="","",【交付申請】入力!G43)</f>
        <v/>
      </c>
      <c r="I24" s="377"/>
      <c r="J24" s="377"/>
      <c r="K24" s="377" t="str">
        <f>IF(【実績報告】入力!K45="","",【実績報告】入力!K45)</f>
        <v/>
      </c>
      <c r="L24" s="377"/>
      <c r="M24" s="377"/>
      <c r="N24" s="377">
        <f>【交付申請】入力!M43</f>
        <v>0</v>
      </c>
      <c r="O24" s="380" t="str">
        <f>IF(【実績報告】入力!L45="","",【実績報告】入力!L45)</f>
        <v/>
      </c>
      <c r="P24" s="381"/>
    </row>
    <row r="25" spans="1:16" ht="17.25" customHeight="1" x14ac:dyDescent="0.15">
      <c r="A25" s="24"/>
      <c r="B25" s="383" t="str">
        <f>IF(【実績報告】入力!A46="","",【実績報告】入力!A46)</f>
        <v/>
      </c>
      <c r="C25" s="384"/>
      <c r="D25" s="385"/>
      <c r="E25" s="374" t="str">
        <f>IF(【実績報告】入力!B46="","",【実績報告】入力!B46)</f>
        <v/>
      </c>
      <c r="F25" s="375"/>
      <c r="G25" s="375"/>
      <c r="H25" s="375" t="str">
        <f>IF(【交付申請】入力!G44="","",【交付申請】入力!G44)</f>
        <v/>
      </c>
      <c r="I25" s="375"/>
      <c r="J25" s="376"/>
      <c r="K25" s="374" t="str">
        <f>IF(【実績報告】入力!K46="","",【実績報告】入力!K46)</f>
        <v/>
      </c>
      <c r="L25" s="375"/>
      <c r="M25" s="375"/>
      <c r="N25" s="376">
        <f>【交付申請】入力!M44</f>
        <v>0</v>
      </c>
      <c r="O25" s="386" t="str">
        <f>IF(【実績報告】入力!L46="","",【実績報告】入力!L46)</f>
        <v/>
      </c>
      <c r="P25" s="387"/>
    </row>
    <row r="26" spans="1:16" ht="17.25" customHeight="1" x14ac:dyDescent="0.15">
      <c r="A26" s="24"/>
      <c r="B26" s="383" t="str">
        <f>IF(【実績報告】入力!A47="","",【実績報告】入力!A47)</f>
        <v/>
      </c>
      <c r="C26" s="384"/>
      <c r="D26" s="385"/>
      <c r="E26" s="374" t="str">
        <f>IF(【実績報告】入力!B47="","",【実績報告】入力!B47)</f>
        <v/>
      </c>
      <c r="F26" s="375"/>
      <c r="G26" s="375"/>
      <c r="H26" s="375" t="str">
        <f>IF(【交付申請】入力!G45="","",【交付申請】入力!G45)</f>
        <v/>
      </c>
      <c r="I26" s="375"/>
      <c r="J26" s="376"/>
      <c r="K26" s="374" t="str">
        <f>IF(【実績報告】入力!K47="","",【実績報告】入力!K47)</f>
        <v/>
      </c>
      <c r="L26" s="375"/>
      <c r="M26" s="375"/>
      <c r="N26" s="376">
        <f>【交付申請】入力!M45</f>
        <v>0</v>
      </c>
      <c r="O26" s="386" t="str">
        <f>IF(【実績報告】入力!L47="","",【実績報告】入力!L47)</f>
        <v/>
      </c>
      <c r="P26" s="387"/>
    </row>
    <row r="27" spans="1:16" ht="17.25" customHeight="1" x14ac:dyDescent="0.15">
      <c r="A27" s="24"/>
      <c r="B27" s="383" t="str">
        <f>IF(【実績報告】入力!A48="","",【実績報告】入力!A48)</f>
        <v/>
      </c>
      <c r="C27" s="384"/>
      <c r="D27" s="385"/>
      <c r="E27" s="371" t="str">
        <f>IF(【実績報告】入力!B48="","",【実績報告】入力!B48)</f>
        <v/>
      </c>
      <c r="F27" s="372"/>
      <c r="G27" s="372"/>
      <c r="H27" s="372" t="str">
        <f>IF(【交付申請】入力!G46="","",【交付申請】入力!G46)</f>
        <v/>
      </c>
      <c r="I27" s="372"/>
      <c r="J27" s="373"/>
      <c r="K27" s="371" t="str">
        <f>IF(【実績報告】入力!K48="","",【実績報告】入力!K48)</f>
        <v/>
      </c>
      <c r="L27" s="372"/>
      <c r="M27" s="372"/>
      <c r="N27" s="373">
        <f>【交付申請】入力!M46</f>
        <v>0</v>
      </c>
      <c r="O27" s="386" t="str">
        <f>IF(【実績報告】入力!L48="","",【実績報告】入力!L48)</f>
        <v/>
      </c>
      <c r="P27" s="387"/>
    </row>
    <row r="28" spans="1:16" ht="17.25" customHeight="1" x14ac:dyDescent="0.15">
      <c r="A28" s="24"/>
      <c r="B28" s="383" t="str">
        <f>IF(【実績報告】入力!A49="","",【実績報告】入力!A49)</f>
        <v/>
      </c>
      <c r="C28" s="384"/>
      <c r="D28" s="385"/>
      <c r="E28" s="374" t="str">
        <f>IF(【実績報告】入力!B49="","",【実績報告】入力!B49)</f>
        <v/>
      </c>
      <c r="F28" s="375"/>
      <c r="G28" s="375"/>
      <c r="H28" s="375" t="str">
        <f>IF(【交付申請】入力!G47="","",【交付申請】入力!G47)</f>
        <v/>
      </c>
      <c r="I28" s="375"/>
      <c r="J28" s="376"/>
      <c r="K28" s="374" t="str">
        <f>IF(【実績報告】入力!K49="","",【実績報告】入力!K49)</f>
        <v/>
      </c>
      <c r="L28" s="375"/>
      <c r="M28" s="375"/>
      <c r="N28" s="376">
        <f>【交付申請】入力!M47</f>
        <v>0</v>
      </c>
      <c r="O28" s="386" t="str">
        <f>IF(【実績報告】入力!L49="","",【実績報告】入力!L49)</f>
        <v/>
      </c>
      <c r="P28" s="387"/>
    </row>
    <row r="29" spans="1:16" ht="17.25" customHeight="1" x14ac:dyDescent="0.15">
      <c r="A29" s="401" t="s">
        <v>220</v>
      </c>
      <c r="B29" s="383" t="str">
        <f>IF(【実績報告】入力!A50="","",【実績報告】入力!A50)</f>
        <v/>
      </c>
      <c r="C29" s="384"/>
      <c r="D29" s="385"/>
      <c r="E29" s="374" t="str">
        <f>IF(【実績報告】入力!B50="","",【実績報告】入力!B50)</f>
        <v/>
      </c>
      <c r="F29" s="375"/>
      <c r="G29" s="375"/>
      <c r="H29" s="375" t="str">
        <f>IF(【交付申請】入力!G48="","",【交付申請】入力!G48)</f>
        <v/>
      </c>
      <c r="I29" s="375"/>
      <c r="J29" s="376"/>
      <c r="K29" s="374" t="str">
        <f>IF(【実績報告】入力!K50="","",【実績報告】入力!K50)</f>
        <v/>
      </c>
      <c r="L29" s="375"/>
      <c r="M29" s="375"/>
      <c r="N29" s="376">
        <f>【交付申請】入力!M48</f>
        <v>0</v>
      </c>
      <c r="O29" s="386" t="str">
        <f>IF(【実績報告】入力!L50="","",【実績報告】入力!L50)</f>
        <v/>
      </c>
      <c r="P29" s="387"/>
    </row>
    <row r="30" spans="1:16" ht="17.25" customHeight="1" x14ac:dyDescent="0.15">
      <c r="A30" s="401"/>
      <c r="B30" s="383" t="str">
        <f>IF(【実績報告】入力!A51="","",【実績報告】入力!A51)</f>
        <v/>
      </c>
      <c r="C30" s="384"/>
      <c r="D30" s="385"/>
      <c r="E30" s="374" t="str">
        <f>IF(【実績報告】入力!B51="","",【実績報告】入力!B51)</f>
        <v/>
      </c>
      <c r="F30" s="375"/>
      <c r="G30" s="375"/>
      <c r="H30" s="375" t="str">
        <f>IF(【交付申請】入力!G49="","",【交付申請】入力!G49)</f>
        <v/>
      </c>
      <c r="I30" s="375"/>
      <c r="J30" s="376"/>
      <c r="K30" s="374" t="str">
        <f>IF(【実績報告】入力!K51="","",【実績報告】入力!K51)</f>
        <v/>
      </c>
      <c r="L30" s="375"/>
      <c r="M30" s="375"/>
      <c r="N30" s="376">
        <f>【交付申請】入力!M49</f>
        <v>0</v>
      </c>
      <c r="O30" s="386" t="str">
        <f>IF(【実績報告】入力!L51="","",【実績報告】入力!L51)</f>
        <v/>
      </c>
      <c r="P30" s="387"/>
    </row>
    <row r="31" spans="1:16" ht="17.25" customHeight="1" x14ac:dyDescent="0.15">
      <c r="A31" s="401"/>
      <c r="B31" s="383" t="str">
        <f>IF(【実績報告】入力!A52="","",【実績報告】入力!A52)</f>
        <v/>
      </c>
      <c r="C31" s="384"/>
      <c r="D31" s="385"/>
      <c r="E31" s="371" t="str">
        <f>IF(【実績報告】入力!B52="","",【実績報告】入力!B52)</f>
        <v/>
      </c>
      <c r="F31" s="372"/>
      <c r="G31" s="372"/>
      <c r="H31" s="372" t="str">
        <f>IF(【交付申請】入力!G50="","",【交付申請】入力!G50)</f>
        <v/>
      </c>
      <c r="I31" s="372"/>
      <c r="J31" s="373"/>
      <c r="K31" s="371" t="str">
        <f>IF(【実績報告】入力!K52="","",【実績報告】入力!K52)</f>
        <v/>
      </c>
      <c r="L31" s="372"/>
      <c r="M31" s="372"/>
      <c r="N31" s="373">
        <f>【交付申請】入力!M50</f>
        <v>0</v>
      </c>
      <c r="O31" s="386" t="str">
        <f>IF(【実績報告】入力!L52="","",【実績報告】入力!L52)</f>
        <v/>
      </c>
      <c r="P31" s="387"/>
    </row>
    <row r="32" spans="1:16" ht="17.25" customHeight="1" x14ac:dyDescent="0.15">
      <c r="A32" s="401"/>
      <c r="B32" s="383" t="str">
        <f>IF(【実績報告】入力!A53="","",【実績報告】入力!A53)</f>
        <v/>
      </c>
      <c r="C32" s="384"/>
      <c r="D32" s="385"/>
      <c r="E32" s="371" t="str">
        <f>IF(【実績報告】入力!B53="","",【実績報告】入力!B53)</f>
        <v/>
      </c>
      <c r="F32" s="372"/>
      <c r="G32" s="372"/>
      <c r="H32" s="372" t="str">
        <f>IF(【交付申請】入力!G51="","",【交付申請】入力!G51)</f>
        <v/>
      </c>
      <c r="I32" s="372"/>
      <c r="J32" s="373"/>
      <c r="K32" s="371" t="str">
        <f>IF(【実績報告】入力!K53="","",【実績報告】入力!K53)</f>
        <v/>
      </c>
      <c r="L32" s="372"/>
      <c r="M32" s="372"/>
      <c r="N32" s="373">
        <f>【交付申請】入力!M51</f>
        <v>0</v>
      </c>
      <c r="O32" s="386" t="str">
        <f>IF(【実績報告】入力!L53="","",【実績報告】入力!L53)</f>
        <v/>
      </c>
      <c r="P32" s="387"/>
    </row>
    <row r="33" spans="1:16" ht="17.25" customHeight="1" x14ac:dyDescent="0.15">
      <c r="A33" s="401"/>
      <c r="B33" s="383" t="str">
        <f>IF(【実績報告】入力!A54="","",【実績報告】入力!A54)</f>
        <v/>
      </c>
      <c r="C33" s="384"/>
      <c r="D33" s="385"/>
      <c r="E33" s="374" t="str">
        <f>IF(【実績報告】入力!B54="","",【実績報告】入力!B54)</f>
        <v/>
      </c>
      <c r="F33" s="375"/>
      <c r="G33" s="375"/>
      <c r="H33" s="375" t="str">
        <f>IF(【交付申請】入力!G52="","",【交付申請】入力!G52)</f>
        <v/>
      </c>
      <c r="I33" s="375"/>
      <c r="J33" s="376"/>
      <c r="K33" s="374" t="str">
        <f>IF(【実績報告】入力!K54="","",【実績報告】入力!K54)</f>
        <v/>
      </c>
      <c r="L33" s="375"/>
      <c r="M33" s="375"/>
      <c r="N33" s="376">
        <f>【交付申請】入力!M52</f>
        <v>0</v>
      </c>
      <c r="O33" s="386" t="str">
        <f>IF(【実績報告】入力!L54="","",【実績報告】入力!L54)</f>
        <v/>
      </c>
      <c r="P33" s="387"/>
    </row>
    <row r="34" spans="1:16" ht="17.25" customHeight="1" x14ac:dyDescent="0.15">
      <c r="A34" s="401"/>
      <c r="B34" s="383" t="str">
        <f>IF(【実績報告】入力!A55="","",【実績報告】入力!A55)</f>
        <v/>
      </c>
      <c r="C34" s="384"/>
      <c r="D34" s="385"/>
      <c r="E34" s="374" t="str">
        <f>IF(【実績報告】入力!B55="","",【実績報告】入力!B55)</f>
        <v/>
      </c>
      <c r="F34" s="375"/>
      <c r="G34" s="375"/>
      <c r="H34" s="375" t="str">
        <f>IF(【交付申請】入力!G53="","",【交付申請】入力!G53)</f>
        <v/>
      </c>
      <c r="I34" s="375"/>
      <c r="J34" s="376"/>
      <c r="K34" s="374" t="str">
        <f>IF(【実績報告】入力!K55="","",【実績報告】入力!K55)</f>
        <v/>
      </c>
      <c r="L34" s="375"/>
      <c r="M34" s="375"/>
      <c r="N34" s="376">
        <f>【交付申請】入力!M53</f>
        <v>0</v>
      </c>
      <c r="O34" s="386" t="str">
        <f>IF(【実績報告】入力!L55="","",【実績報告】入力!L55)</f>
        <v/>
      </c>
      <c r="P34" s="387"/>
    </row>
    <row r="35" spans="1:16" ht="17.25" customHeight="1" x14ac:dyDescent="0.15">
      <c r="A35" s="401"/>
      <c r="B35" s="383" t="str">
        <f>IF(【実績報告】入力!A56="","",【実績報告】入力!A56)</f>
        <v/>
      </c>
      <c r="C35" s="384"/>
      <c r="D35" s="385"/>
      <c r="E35" s="371" t="str">
        <f>IF(【実績報告】入力!B56="","",【実績報告】入力!B56)</f>
        <v/>
      </c>
      <c r="F35" s="372"/>
      <c r="G35" s="372"/>
      <c r="H35" s="372" t="str">
        <f>IF(【交付申請】入力!G54="","",【交付申請】入力!G54)</f>
        <v/>
      </c>
      <c r="I35" s="372"/>
      <c r="J35" s="373"/>
      <c r="K35" s="371" t="str">
        <f>IF(【実績報告】入力!K56="","",【実績報告】入力!K56)</f>
        <v/>
      </c>
      <c r="L35" s="372"/>
      <c r="M35" s="372"/>
      <c r="N35" s="373">
        <f>【交付申請】入力!M54</f>
        <v>0</v>
      </c>
      <c r="O35" s="386" t="str">
        <f>IF(【実績報告】入力!L56="","",【実績報告】入力!L56)</f>
        <v/>
      </c>
      <c r="P35" s="387"/>
    </row>
    <row r="36" spans="1:16" ht="17.25" customHeight="1" x14ac:dyDescent="0.15">
      <c r="A36" s="401"/>
      <c r="B36" s="383" t="str">
        <f>IF(【実績報告】入力!A57="","",【実績報告】入力!A57)</f>
        <v/>
      </c>
      <c r="C36" s="384"/>
      <c r="D36" s="385"/>
      <c r="E36" s="374" t="str">
        <f>IF(【実績報告】入力!B57="","",【実績報告】入力!B57)</f>
        <v/>
      </c>
      <c r="F36" s="375"/>
      <c r="G36" s="375"/>
      <c r="H36" s="375" t="str">
        <f>IF(【交付申請】入力!G55="","",【交付申請】入力!G55)</f>
        <v/>
      </c>
      <c r="I36" s="375"/>
      <c r="J36" s="376"/>
      <c r="K36" s="374" t="str">
        <f>IF(【実績報告】入力!K57="","",【実績報告】入力!K57)</f>
        <v/>
      </c>
      <c r="L36" s="375"/>
      <c r="M36" s="375"/>
      <c r="N36" s="376">
        <f>【交付申請】入力!M55</f>
        <v>0</v>
      </c>
      <c r="O36" s="386" t="str">
        <f>IF(【実績報告】入力!L57="","",【実績報告】入力!L57)</f>
        <v/>
      </c>
      <c r="P36" s="387"/>
    </row>
    <row r="37" spans="1:16" ht="17.25" customHeight="1" x14ac:dyDescent="0.15">
      <c r="A37" s="24"/>
      <c r="B37" s="383" t="str">
        <f>IF(【実績報告】入力!A58="","",【実績報告】入力!A58)</f>
        <v/>
      </c>
      <c r="C37" s="384"/>
      <c r="D37" s="385"/>
      <c r="E37" s="374" t="str">
        <f>IF(【実績報告】入力!B58="","",【実績報告】入力!B58)</f>
        <v/>
      </c>
      <c r="F37" s="375"/>
      <c r="G37" s="375"/>
      <c r="H37" s="375" t="str">
        <f>IF(【交付申請】入力!G56="","",【交付申請】入力!G56)</f>
        <v/>
      </c>
      <c r="I37" s="375"/>
      <c r="J37" s="376"/>
      <c r="K37" s="374" t="str">
        <f>IF(【実績報告】入力!K58="","",【実績報告】入力!K58)</f>
        <v/>
      </c>
      <c r="L37" s="375"/>
      <c r="M37" s="375"/>
      <c r="N37" s="376">
        <f>【交付申請】入力!M56</f>
        <v>0</v>
      </c>
      <c r="O37" s="386" t="str">
        <f>IF(【実績報告】入力!L58="","",【実績報告】入力!L58)</f>
        <v/>
      </c>
      <c r="P37" s="387"/>
    </row>
    <row r="38" spans="1:16" ht="17.25" customHeight="1" x14ac:dyDescent="0.15">
      <c r="A38" s="24"/>
      <c r="B38" s="383" t="str">
        <f>IF(【実績報告】入力!A59="","",【実績報告】入力!A59)</f>
        <v/>
      </c>
      <c r="C38" s="384"/>
      <c r="D38" s="385"/>
      <c r="E38" s="371" t="str">
        <f>IF(【実績報告】入力!B59="","",【実績報告】入力!B59)</f>
        <v/>
      </c>
      <c r="F38" s="372"/>
      <c r="G38" s="372"/>
      <c r="H38" s="372" t="str">
        <f>IF(【交付申請】入力!G57="","",【交付申請】入力!G57)</f>
        <v/>
      </c>
      <c r="I38" s="372"/>
      <c r="J38" s="373"/>
      <c r="K38" s="374" t="str">
        <f>IF(【実績報告】入力!K59="","",【実績報告】入力!K59)</f>
        <v/>
      </c>
      <c r="L38" s="375"/>
      <c r="M38" s="375"/>
      <c r="N38" s="376">
        <f>【交付申請】入力!M57</f>
        <v>0</v>
      </c>
      <c r="O38" s="386" t="str">
        <f>IF(【実績報告】入力!L59="","",【実績報告】入力!L59)</f>
        <v/>
      </c>
      <c r="P38" s="387"/>
    </row>
    <row r="39" spans="1:16" ht="17.25" customHeight="1" x14ac:dyDescent="0.15">
      <c r="A39" s="24"/>
      <c r="B39" s="383" t="str">
        <f>IF(【実績報告】入力!A60="","",【実績報告】入力!A60)</f>
        <v/>
      </c>
      <c r="C39" s="384"/>
      <c r="D39" s="385"/>
      <c r="E39" s="374" t="str">
        <f>IF(【実績報告】入力!B60="","",【実績報告】入力!B60)</f>
        <v/>
      </c>
      <c r="F39" s="375"/>
      <c r="G39" s="375"/>
      <c r="H39" s="375" t="str">
        <f>IF(【交付申請】入力!G58="","",【交付申請】入力!G58)</f>
        <v/>
      </c>
      <c r="I39" s="375"/>
      <c r="J39" s="376"/>
      <c r="K39" s="374" t="str">
        <f>IF(【実績報告】入力!K60="","",【実績報告】入力!K60)</f>
        <v/>
      </c>
      <c r="L39" s="375"/>
      <c r="M39" s="375"/>
      <c r="N39" s="376">
        <f>【交付申請】入力!M58</f>
        <v>0</v>
      </c>
      <c r="O39" s="386" t="str">
        <f>IF(【実績報告】入力!L60="","",【実績報告】入力!L60)</f>
        <v/>
      </c>
      <c r="P39" s="387"/>
    </row>
    <row r="40" spans="1:16" ht="17.25" customHeight="1" x14ac:dyDescent="0.15">
      <c r="A40" s="24"/>
      <c r="B40" s="383" t="str">
        <f>IF(【実績報告】入力!A61="","",【実績報告】入力!A61)</f>
        <v/>
      </c>
      <c r="C40" s="384"/>
      <c r="D40" s="385"/>
      <c r="E40" s="374" t="str">
        <f>IF(【実績報告】入力!B61="","",【実績報告】入力!B61)</f>
        <v/>
      </c>
      <c r="F40" s="375"/>
      <c r="G40" s="375"/>
      <c r="H40" s="375" t="str">
        <f>IF(【交付申請】入力!G59="","",【交付申請】入力!G59)</f>
        <v/>
      </c>
      <c r="I40" s="375"/>
      <c r="J40" s="376"/>
      <c r="K40" s="374" t="str">
        <f>IF(【実績報告】入力!K61="","",【実績報告】入力!K61)</f>
        <v/>
      </c>
      <c r="L40" s="375"/>
      <c r="M40" s="375"/>
      <c r="N40" s="376">
        <f>【交付申請】入力!M59</f>
        <v>0</v>
      </c>
      <c r="O40" s="386" t="str">
        <f>IF(【実績報告】入力!L61="","",【実績報告】入力!L61)</f>
        <v/>
      </c>
      <c r="P40" s="387"/>
    </row>
    <row r="41" spans="1:16" ht="17.25" customHeight="1" x14ac:dyDescent="0.15">
      <c r="A41" s="25"/>
      <c r="B41" s="631" t="str">
        <f>IF(【実績報告】入力!A62="","",【実績報告】入力!A62)</f>
        <v/>
      </c>
      <c r="C41" s="632"/>
      <c r="D41" s="633"/>
      <c r="E41" s="634" t="str">
        <f>IF(【実績報告】入力!B62="","",【実績報告】入力!B62)</f>
        <v/>
      </c>
      <c r="F41" s="635"/>
      <c r="G41" s="635"/>
      <c r="H41" s="635" t="str">
        <f>IF(【交付申請】入力!G60="","",【交付申請】入力!G60)</f>
        <v/>
      </c>
      <c r="I41" s="635"/>
      <c r="J41" s="636"/>
      <c r="K41" s="634" t="str">
        <f>IF(【実績報告】入力!K62="","",【実績報告】入力!K62)</f>
        <v/>
      </c>
      <c r="L41" s="635"/>
      <c r="M41" s="635"/>
      <c r="N41" s="636">
        <f>【交付申請】入力!M60</f>
        <v>0</v>
      </c>
      <c r="O41" s="637" t="str">
        <f>IF(【実績報告】入力!L62="","",【実績報告】入力!L62)</f>
        <v/>
      </c>
      <c r="P41" s="638"/>
    </row>
    <row r="42" spans="1:16" ht="17.25" customHeight="1" x14ac:dyDescent="0.15">
      <c r="A42" s="367" t="s">
        <v>205</v>
      </c>
      <c r="B42" s="368"/>
      <c r="C42" s="368"/>
      <c r="D42" s="368"/>
      <c r="E42" s="625" t="s">
        <v>216</v>
      </c>
      <c r="F42" s="625"/>
      <c r="G42" s="625"/>
      <c r="H42" s="625"/>
      <c r="I42" s="625"/>
      <c r="J42" s="625"/>
      <c r="K42" s="625"/>
      <c r="L42" s="625"/>
      <c r="M42" s="625"/>
      <c r="N42" s="625"/>
      <c r="O42" s="625"/>
      <c r="P42" s="626"/>
    </row>
    <row r="43" spans="1:16" ht="17.25" customHeight="1" x14ac:dyDescent="0.15">
      <c r="A43" s="86"/>
      <c r="B43" s="83"/>
      <c r="C43" s="83"/>
      <c r="D43" s="83"/>
      <c r="E43" s="627" t="s">
        <v>217</v>
      </c>
      <c r="F43" s="627"/>
      <c r="G43" s="627"/>
      <c r="H43" s="627"/>
      <c r="I43" s="627"/>
      <c r="J43" s="627"/>
      <c r="K43" s="627"/>
      <c r="L43" s="627"/>
      <c r="M43" s="627"/>
      <c r="N43" s="627"/>
      <c r="O43" s="627"/>
      <c r="P43" s="628"/>
    </row>
    <row r="44" spans="1:16" ht="17.25" customHeight="1" x14ac:dyDescent="0.15">
      <c r="A44" s="84"/>
      <c r="B44" s="85"/>
      <c r="C44" s="85"/>
      <c r="D44" s="85"/>
      <c r="E44" s="629" t="s">
        <v>218</v>
      </c>
      <c r="F44" s="629"/>
      <c r="G44" s="629"/>
      <c r="H44" s="629"/>
      <c r="I44" s="629"/>
      <c r="J44" s="629"/>
      <c r="K44" s="629"/>
      <c r="L44" s="629"/>
      <c r="M44" s="629"/>
      <c r="N44" s="629"/>
      <c r="O44" s="629"/>
      <c r="P44" s="630"/>
    </row>
  </sheetData>
  <sheetProtection algorithmName="SHA-512" hashValue="yJFIFwVpeYVlFISh1Fk4ViTUoQBOpbsRIRY9+UQy+zEBTfmLFJjQDzJEpEERvbsGl4snt7zXKgkxJvnHMVyJmg==" saltValue="GlTypHeR43KWlBVFuFeT7g==" spinCount="100000" sheet="1" selectLockedCells="1"/>
  <mergeCells count="142">
    <mergeCell ref="D2:M3"/>
    <mergeCell ref="A6:C6"/>
    <mergeCell ref="B10:D10"/>
    <mergeCell ref="E10:J10"/>
    <mergeCell ref="K10:N10"/>
    <mergeCell ref="O10:P10"/>
    <mergeCell ref="B11:D11"/>
    <mergeCell ref="E11:J11"/>
    <mergeCell ref="K11:N11"/>
    <mergeCell ref="O11:P11"/>
    <mergeCell ref="B9:D9"/>
    <mergeCell ref="E9:J9"/>
    <mergeCell ref="K9:N9"/>
    <mergeCell ref="O9:P9"/>
    <mergeCell ref="A8:F8"/>
    <mergeCell ref="G8:P8"/>
    <mergeCell ref="E14:J14"/>
    <mergeCell ref="K14:N14"/>
    <mergeCell ref="O14:P14"/>
    <mergeCell ref="B15:D15"/>
    <mergeCell ref="E15:J15"/>
    <mergeCell ref="K15:N15"/>
    <mergeCell ref="O15:P15"/>
    <mergeCell ref="A12:A19"/>
    <mergeCell ref="B12:D12"/>
    <mergeCell ref="E12:J12"/>
    <mergeCell ref="K12:N12"/>
    <mergeCell ref="O12:P12"/>
    <mergeCell ref="B13:D13"/>
    <mergeCell ref="E13:J13"/>
    <mergeCell ref="K13:N13"/>
    <mergeCell ref="O13:P13"/>
    <mergeCell ref="B14:D14"/>
    <mergeCell ref="B18:D18"/>
    <mergeCell ref="E18:J18"/>
    <mergeCell ref="K18:N18"/>
    <mergeCell ref="O18:P18"/>
    <mergeCell ref="B19:D19"/>
    <mergeCell ref="E19:J19"/>
    <mergeCell ref="K19:N19"/>
    <mergeCell ref="O19:P19"/>
    <mergeCell ref="B16:D16"/>
    <mergeCell ref="E16:J16"/>
    <mergeCell ref="K16:N16"/>
    <mergeCell ref="O16:P16"/>
    <mergeCell ref="B17:D17"/>
    <mergeCell ref="E17:J17"/>
    <mergeCell ref="K17:N17"/>
    <mergeCell ref="O17:P17"/>
    <mergeCell ref="B22:D22"/>
    <mergeCell ref="E22:J22"/>
    <mergeCell ref="K22:N22"/>
    <mergeCell ref="O22:P22"/>
    <mergeCell ref="B23:D23"/>
    <mergeCell ref="E23:J23"/>
    <mergeCell ref="K23:N23"/>
    <mergeCell ref="O23:P23"/>
    <mergeCell ref="B20:D20"/>
    <mergeCell ref="E20:J20"/>
    <mergeCell ref="K20:N20"/>
    <mergeCell ref="O20:P20"/>
    <mergeCell ref="B21:D21"/>
    <mergeCell ref="E21:J21"/>
    <mergeCell ref="K21:N21"/>
    <mergeCell ref="O21:P21"/>
    <mergeCell ref="B26:D26"/>
    <mergeCell ref="E26:J26"/>
    <mergeCell ref="K26:N26"/>
    <mergeCell ref="O26:P26"/>
    <mergeCell ref="B27:D27"/>
    <mergeCell ref="E27:J27"/>
    <mergeCell ref="K27:N27"/>
    <mergeCell ref="O27:P27"/>
    <mergeCell ref="B24:D24"/>
    <mergeCell ref="E24:J24"/>
    <mergeCell ref="K24:N24"/>
    <mergeCell ref="O24:P24"/>
    <mergeCell ref="B25:D25"/>
    <mergeCell ref="E25:J25"/>
    <mergeCell ref="K25:N25"/>
    <mergeCell ref="O25:P25"/>
    <mergeCell ref="B28:D28"/>
    <mergeCell ref="E28:J28"/>
    <mergeCell ref="K28:N28"/>
    <mergeCell ref="O28:P28"/>
    <mergeCell ref="A29:A36"/>
    <mergeCell ref="B29:D29"/>
    <mergeCell ref="E29:J29"/>
    <mergeCell ref="K29:N29"/>
    <mergeCell ref="O29:P29"/>
    <mergeCell ref="B30:D30"/>
    <mergeCell ref="B32:D32"/>
    <mergeCell ref="E32:J32"/>
    <mergeCell ref="K32:N32"/>
    <mergeCell ref="O32:P32"/>
    <mergeCell ref="B33:D33"/>
    <mergeCell ref="E33:J33"/>
    <mergeCell ref="K33:N33"/>
    <mergeCell ref="O33:P33"/>
    <mergeCell ref="E30:J30"/>
    <mergeCell ref="K30:N30"/>
    <mergeCell ref="O30:P30"/>
    <mergeCell ref="B31:D31"/>
    <mergeCell ref="E31:J31"/>
    <mergeCell ref="K31:N31"/>
    <mergeCell ref="O31:P31"/>
    <mergeCell ref="K36:N36"/>
    <mergeCell ref="O36:P36"/>
    <mergeCell ref="B37:D37"/>
    <mergeCell ref="E37:J37"/>
    <mergeCell ref="K37:N37"/>
    <mergeCell ref="O37:P37"/>
    <mergeCell ref="B34:D34"/>
    <mergeCell ref="E34:J34"/>
    <mergeCell ref="K34:N34"/>
    <mergeCell ref="O34:P34"/>
    <mergeCell ref="B35:D35"/>
    <mergeCell ref="E35:J35"/>
    <mergeCell ref="K35:N35"/>
    <mergeCell ref="O35:P35"/>
    <mergeCell ref="A42:D42"/>
    <mergeCell ref="E42:P42"/>
    <mergeCell ref="E43:P43"/>
    <mergeCell ref="E44:P44"/>
    <mergeCell ref="B40:D40"/>
    <mergeCell ref="E40:J40"/>
    <mergeCell ref="K40:N40"/>
    <mergeCell ref="O40:P40"/>
    <mergeCell ref="B41:D41"/>
    <mergeCell ref="E41:J41"/>
    <mergeCell ref="K41:N41"/>
    <mergeCell ref="O41:P41"/>
    <mergeCell ref="B38:D38"/>
    <mergeCell ref="E38:J38"/>
    <mergeCell ref="K38:N38"/>
    <mergeCell ref="O38:P38"/>
    <mergeCell ref="B39:D39"/>
    <mergeCell ref="E39:J39"/>
    <mergeCell ref="K39:N39"/>
    <mergeCell ref="O39:P39"/>
    <mergeCell ref="B36:D36"/>
    <mergeCell ref="E36:J36"/>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159B8-785E-4AF5-BDF4-23C7130FFD10}">
  <sheetPr>
    <tabColor rgb="FF00B0F0"/>
  </sheetPr>
  <dimension ref="A1:P34"/>
  <sheetViews>
    <sheetView showGridLines="0" view="pageBreakPreview" zoomScaleNormal="100" zoomScaleSheetLayoutView="100" workbookViewId="0"/>
  </sheetViews>
  <sheetFormatPr defaultColWidth="3.7265625" defaultRowHeight="17.25" customHeight="1" x14ac:dyDescent="0.15"/>
  <cols>
    <col min="1" max="16384" width="3.7265625" style="1"/>
  </cols>
  <sheetData>
    <row r="1" spans="1:16" ht="15" customHeight="1" x14ac:dyDescent="0.15">
      <c r="A1" s="1" t="s">
        <v>189</v>
      </c>
    </row>
    <row r="2" spans="1:16" ht="15" customHeight="1" x14ac:dyDescent="0.15">
      <c r="A2" s="418" t="str">
        <f>CONCATENATE("令和",IF(【実績報告】入力!$D$6=0,"　　",【実績報告】入力!$D$6),"年度")</f>
        <v>令和　　年度</v>
      </c>
      <c r="B2" s="418"/>
      <c r="C2" s="418"/>
      <c r="D2" s="418"/>
      <c r="E2" s="12"/>
      <c r="F2" s="398" t="s">
        <v>304</v>
      </c>
      <c r="G2" s="398"/>
      <c r="H2" s="398"/>
      <c r="I2" s="398"/>
      <c r="J2" s="398"/>
      <c r="K2" s="398"/>
      <c r="L2" s="398"/>
      <c r="M2" s="398"/>
      <c r="N2" s="398"/>
      <c r="O2" s="398"/>
    </row>
    <row r="3" spans="1:16" ht="15" customHeight="1" x14ac:dyDescent="0.15">
      <c r="A3" s="418"/>
      <c r="B3" s="418"/>
      <c r="C3" s="418"/>
      <c r="D3" s="418"/>
      <c r="E3" s="12"/>
      <c r="F3" s="398"/>
      <c r="G3" s="398"/>
      <c r="H3" s="398"/>
      <c r="I3" s="398"/>
      <c r="J3" s="398"/>
      <c r="K3" s="398"/>
      <c r="L3" s="398"/>
      <c r="M3" s="398"/>
      <c r="N3" s="398"/>
      <c r="O3" s="398"/>
    </row>
    <row r="4" spans="1:16" ht="15" customHeight="1" x14ac:dyDescent="0.15">
      <c r="J4" s="416" t="s">
        <v>32</v>
      </c>
      <c r="K4" s="416"/>
      <c r="L4" s="416" t="str">
        <f>IF(【交付申請】入力!$B$11=0,"",【交付申請】入力!$B$11)</f>
        <v/>
      </c>
      <c r="M4" s="416"/>
      <c r="N4" s="416"/>
      <c r="O4" s="416"/>
      <c r="P4" s="416"/>
    </row>
    <row r="5" spans="1:16" ht="15" customHeight="1" x14ac:dyDescent="0.15">
      <c r="A5" s="417" t="s">
        <v>33</v>
      </c>
      <c r="B5" s="417"/>
      <c r="C5" s="417"/>
      <c r="D5" s="417"/>
    </row>
    <row r="6" spans="1:16" ht="15" customHeight="1" x14ac:dyDescent="0.15">
      <c r="A6" s="417"/>
      <c r="B6" s="417"/>
      <c r="C6" s="417"/>
      <c r="D6" s="417"/>
      <c r="E6" s="19"/>
      <c r="F6" s="5"/>
      <c r="G6" s="5"/>
      <c r="H6" s="8"/>
      <c r="I6" s="8"/>
      <c r="J6" s="8"/>
      <c r="K6" s="8"/>
    </row>
    <row r="7" spans="1:16" ht="18.75" customHeight="1" x14ac:dyDescent="0.15">
      <c r="A7" s="402" t="s">
        <v>34</v>
      </c>
      <c r="B7" s="402"/>
      <c r="C7" s="402"/>
      <c r="D7" s="402"/>
      <c r="E7" s="644" t="s">
        <v>238</v>
      </c>
      <c r="F7" s="645"/>
      <c r="G7" s="645"/>
      <c r="H7" s="645"/>
      <c r="I7" s="644" t="s">
        <v>239</v>
      </c>
      <c r="J7" s="645"/>
      <c r="K7" s="645"/>
      <c r="L7" s="645"/>
      <c r="M7" s="402" t="s">
        <v>35</v>
      </c>
      <c r="N7" s="402"/>
      <c r="O7" s="402"/>
      <c r="P7" s="402"/>
    </row>
    <row r="8" spans="1:16" ht="18.75" customHeight="1" x14ac:dyDescent="0.15">
      <c r="A8" s="402"/>
      <c r="B8" s="402"/>
      <c r="C8" s="402"/>
      <c r="D8" s="402"/>
      <c r="E8" s="646"/>
      <c r="F8" s="647"/>
      <c r="G8" s="647"/>
      <c r="H8" s="647"/>
      <c r="I8" s="646"/>
      <c r="J8" s="647"/>
      <c r="K8" s="647"/>
      <c r="L8" s="647"/>
      <c r="M8" s="402"/>
      <c r="N8" s="402"/>
      <c r="O8" s="402"/>
      <c r="P8" s="402"/>
    </row>
    <row r="9" spans="1:16" ht="18.75" customHeight="1" x14ac:dyDescent="0.15">
      <c r="A9" s="339" t="s">
        <v>37</v>
      </c>
      <c r="B9" s="339"/>
      <c r="C9" s="339"/>
      <c r="D9" s="339"/>
      <c r="E9" s="657" t="str">
        <f>様式4!D26</f>
        <v/>
      </c>
      <c r="F9" s="658"/>
      <c r="G9" s="658"/>
      <c r="H9" s="659"/>
      <c r="I9" s="648" t="str">
        <f>IF(【実績報告】入力!E94=0,"",【実績報告】入力!E94)</f>
        <v/>
      </c>
      <c r="J9" s="649"/>
      <c r="K9" s="649"/>
      <c r="L9" s="650"/>
      <c r="M9" s="367" t="s">
        <v>13</v>
      </c>
      <c r="N9" s="368"/>
      <c r="O9" s="99"/>
      <c r="P9" s="100"/>
    </row>
    <row r="10" spans="1:16" ht="18.75" customHeight="1" x14ac:dyDescent="0.15">
      <c r="A10" s="339"/>
      <c r="B10" s="339"/>
      <c r="C10" s="339"/>
      <c r="D10" s="339"/>
      <c r="E10" s="660"/>
      <c r="F10" s="661"/>
      <c r="G10" s="661"/>
      <c r="H10" s="662"/>
      <c r="I10" s="651"/>
      <c r="J10" s="652"/>
      <c r="K10" s="652"/>
      <c r="L10" s="653"/>
      <c r="M10" s="410" t="s">
        <v>39</v>
      </c>
      <c r="N10" s="411"/>
      <c r="O10" s="98"/>
      <c r="P10" s="101"/>
    </row>
    <row r="11" spans="1:16" ht="18.75" customHeight="1" x14ac:dyDescent="0.15">
      <c r="A11" s="339"/>
      <c r="B11" s="339"/>
      <c r="C11" s="339"/>
      <c r="D11" s="339"/>
      <c r="E11" s="660"/>
      <c r="F11" s="661"/>
      <c r="G11" s="661"/>
      <c r="H11" s="662"/>
      <c r="I11" s="651"/>
      <c r="J11" s="652"/>
      <c r="K11" s="652"/>
      <c r="L11" s="653"/>
      <c r="M11" s="410" t="s">
        <v>266</v>
      </c>
      <c r="N11" s="411"/>
      <c r="O11" s="415" t="str">
        <f>IF(【交付申請】入力!$L$19=1,様式4!D10,"")</f>
        <v/>
      </c>
      <c r="P11" s="669"/>
    </row>
    <row r="12" spans="1:16" ht="18.75" customHeight="1" x14ac:dyDescent="0.15">
      <c r="A12" s="339"/>
      <c r="B12" s="339"/>
      <c r="C12" s="339"/>
      <c r="D12" s="339"/>
      <c r="E12" s="660"/>
      <c r="F12" s="661"/>
      <c r="G12" s="661"/>
      <c r="H12" s="662"/>
      <c r="I12" s="651"/>
      <c r="J12" s="652"/>
      <c r="K12" s="652"/>
      <c r="L12" s="653"/>
      <c r="M12" s="410" t="s">
        <v>267</v>
      </c>
      <c r="N12" s="411"/>
      <c r="O12" s="461" t="str">
        <f>IF(【交付申請】入力!$L$19=2,様式4!D16,"")</f>
        <v/>
      </c>
      <c r="P12" s="670"/>
    </row>
    <row r="13" spans="1:16" ht="18.75" customHeight="1" x14ac:dyDescent="0.15">
      <c r="A13" s="671"/>
      <c r="B13" s="671"/>
      <c r="C13" s="671"/>
      <c r="D13" s="671"/>
      <c r="E13" s="660"/>
      <c r="F13" s="661"/>
      <c r="G13" s="661"/>
      <c r="H13" s="662"/>
      <c r="I13" s="651"/>
      <c r="J13" s="652"/>
      <c r="K13" s="652"/>
      <c r="L13" s="653"/>
      <c r="M13" s="410" t="s">
        <v>268</v>
      </c>
      <c r="N13" s="411"/>
      <c r="O13" s="461" t="str">
        <f>IF(【交付申請】入力!$L$19=2,様式4!D21,"")</f>
        <v/>
      </c>
      <c r="P13" s="670"/>
    </row>
    <row r="14" spans="1:16" ht="18.75" customHeight="1" x14ac:dyDescent="0.15">
      <c r="A14" s="339" t="s">
        <v>241</v>
      </c>
      <c r="B14" s="339"/>
      <c r="C14" s="339"/>
      <c r="D14" s="339"/>
      <c r="E14" s="403">
        <f>様式3!E14</f>
        <v>1000</v>
      </c>
      <c r="F14" s="403"/>
      <c r="G14" s="403"/>
      <c r="H14" s="403"/>
      <c r="I14" s="654" t="str">
        <f>IF(【実績報告】入力!E95=0,"",【実績報告】入力!E95)</f>
        <v/>
      </c>
      <c r="J14" s="655"/>
      <c r="K14" s="655"/>
      <c r="L14" s="655"/>
      <c r="M14" s="408" t="s">
        <v>240</v>
      </c>
      <c r="N14" s="408"/>
      <c r="O14" s="408"/>
      <c r="P14" s="408"/>
    </row>
    <row r="15" spans="1:16" ht="18.75" customHeight="1" x14ac:dyDescent="0.15">
      <c r="A15" s="339"/>
      <c r="B15" s="339"/>
      <c r="C15" s="339"/>
      <c r="D15" s="339"/>
      <c r="E15" s="403"/>
      <c r="F15" s="403"/>
      <c r="G15" s="403"/>
      <c r="H15" s="403"/>
      <c r="I15" s="655"/>
      <c r="J15" s="655"/>
      <c r="K15" s="655"/>
      <c r="L15" s="655"/>
      <c r="M15" s="408"/>
      <c r="N15" s="408"/>
      <c r="O15" s="408"/>
      <c r="P15" s="408"/>
    </row>
    <row r="16" spans="1:16" ht="18.75" customHeight="1" x14ac:dyDescent="0.15">
      <c r="A16" s="402" t="s">
        <v>38</v>
      </c>
      <c r="B16" s="402"/>
      <c r="C16" s="402"/>
      <c r="D16" s="402"/>
      <c r="E16" s="403">
        <f>IF(SUM(E9:H15)=0,"",SUM(E9:H15))</f>
        <v>1000</v>
      </c>
      <c r="F16" s="403"/>
      <c r="G16" s="403"/>
      <c r="H16" s="403"/>
      <c r="I16" s="656" t="str">
        <f>IF(SUM(I9:L15)=0,"",SUM(I9:L15))</f>
        <v/>
      </c>
      <c r="J16" s="656"/>
      <c r="K16" s="656"/>
      <c r="L16" s="656"/>
      <c r="M16" s="341"/>
      <c r="N16" s="341"/>
      <c r="O16" s="341"/>
      <c r="P16" s="341"/>
    </row>
    <row r="17" spans="1:16" ht="18.75" customHeight="1" x14ac:dyDescent="0.15">
      <c r="A17" s="402"/>
      <c r="B17" s="402"/>
      <c r="C17" s="402"/>
      <c r="D17" s="402"/>
      <c r="E17" s="403"/>
      <c r="F17" s="403"/>
      <c r="G17" s="403"/>
      <c r="H17" s="403"/>
      <c r="I17" s="656"/>
      <c r="J17" s="656"/>
      <c r="K17" s="656"/>
      <c r="L17" s="656"/>
      <c r="M17" s="341"/>
      <c r="N17" s="341"/>
      <c r="O17" s="341"/>
      <c r="P17" s="341"/>
    </row>
    <row r="18" spans="1:16" ht="18.75" customHeight="1" x14ac:dyDescent="0.15"/>
    <row r="19" spans="1:16" ht="18.75" customHeight="1" x14ac:dyDescent="0.15">
      <c r="A19" s="417" t="s">
        <v>40</v>
      </c>
      <c r="B19" s="417"/>
      <c r="C19" s="417"/>
      <c r="D19" s="417"/>
    </row>
    <row r="20" spans="1:16" ht="18.75" customHeight="1" x14ac:dyDescent="0.15">
      <c r="A20" s="417"/>
      <c r="B20" s="417"/>
      <c r="C20" s="417"/>
      <c r="D20" s="417"/>
    </row>
    <row r="21" spans="1:16" ht="18.75" customHeight="1" x14ac:dyDescent="0.15">
      <c r="A21" s="402" t="s">
        <v>34</v>
      </c>
      <c r="B21" s="402"/>
      <c r="C21" s="402"/>
      <c r="D21" s="402"/>
      <c r="E21" s="644" t="s">
        <v>238</v>
      </c>
      <c r="F21" s="645"/>
      <c r="G21" s="645"/>
      <c r="H21" s="645"/>
      <c r="I21" s="644" t="s">
        <v>239</v>
      </c>
      <c r="J21" s="645"/>
      <c r="K21" s="645"/>
      <c r="L21" s="645"/>
      <c r="M21" s="402" t="s">
        <v>35</v>
      </c>
      <c r="N21" s="402"/>
      <c r="O21" s="402"/>
      <c r="P21" s="402"/>
    </row>
    <row r="22" spans="1:16" ht="18.75" customHeight="1" x14ac:dyDescent="0.15">
      <c r="A22" s="406"/>
      <c r="B22" s="406"/>
      <c r="C22" s="406"/>
      <c r="D22" s="406"/>
      <c r="E22" s="646"/>
      <c r="F22" s="647"/>
      <c r="G22" s="647"/>
      <c r="H22" s="647"/>
      <c r="I22" s="646"/>
      <c r="J22" s="647"/>
      <c r="K22" s="647"/>
      <c r="L22" s="647"/>
      <c r="M22" s="402"/>
      <c r="N22" s="402"/>
      <c r="O22" s="402"/>
      <c r="P22" s="402"/>
    </row>
    <row r="23" spans="1:16" ht="37.5" customHeight="1" x14ac:dyDescent="0.15">
      <c r="A23" s="339" t="str">
        <f>IF(【交付申請】入力!A98="","",【交付申請】入力!A98)</f>
        <v/>
      </c>
      <c r="B23" s="339"/>
      <c r="C23" s="339"/>
      <c r="D23" s="339"/>
      <c r="E23" s="663" t="str">
        <f>IF(【交付申請】入力!B98="","",【交付申請】入力!B98)</f>
        <v/>
      </c>
      <c r="F23" s="664"/>
      <c r="G23" s="664"/>
      <c r="H23" s="665"/>
      <c r="I23" s="675" t="str">
        <f>IF(【実績報告】入力!E75="","",【実績報告】入力!E75)</f>
        <v/>
      </c>
      <c r="J23" s="676"/>
      <c r="K23" s="676"/>
      <c r="L23" s="677"/>
      <c r="M23" s="672" t="str">
        <f>IF(【実績報告】入力!H75="","",【実績報告】入力!H75)</f>
        <v/>
      </c>
      <c r="N23" s="673"/>
      <c r="O23" s="673"/>
      <c r="P23" s="674"/>
    </row>
    <row r="24" spans="1:16" ht="37.5" customHeight="1" x14ac:dyDescent="0.15">
      <c r="A24" s="339" t="str">
        <f>IF(【交付申請】入力!A99="","",【交付申請】入力!A99)</f>
        <v/>
      </c>
      <c r="B24" s="339"/>
      <c r="C24" s="339"/>
      <c r="D24" s="339"/>
      <c r="E24" s="663" t="str">
        <f>IF(【交付申請】入力!B99="","",【交付申請】入力!B99)</f>
        <v/>
      </c>
      <c r="F24" s="664"/>
      <c r="G24" s="664"/>
      <c r="H24" s="665"/>
      <c r="I24" s="675" t="str">
        <f>IF(【実績報告】入力!E76="","",【実績報告】入力!E76)</f>
        <v/>
      </c>
      <c r="J24" s="676"/>
      <c r="K24" s="676"/>
      <c r="L24" s="677"/>
      <c r="M24" s="672" t="str">
        <f>IF(【実績報告】入力!H76="","",【実績報告】入力!H76)</f>
        <v/>
      </c>
      <c r="N24" s="673"/>
      <c r="O24" s="673"/>
      <c r="P24" s="674"/>
    </row>
    <row r="25" spans="1:16" ht="37.5" customHeight="1" x14ac:dyDescent="0.15">
      <c r="A25" s="339" t="str">
        <f>IF(【交付申請】入力!A100="","",【交付申請】入力!A100)</f>
        <v/>
      </c>
      <c r="B25" s="339"/>
      <c r="C25" s="339"/>
      <c r="D25" s="339"/>
      <c r="E25" s="663" t="str">
        <f>IF(【交付申請】入力!B100="","",【交付申請】入力!B100)</f>
        <v/>
      </c>
      <c r="F25" s="664"/>
      <c r="G25" s="664"/>
      <c r="H25" s="665"/>
      <c r="I25" s="675" t="str">
        <f>IF(【実績報告】入力!E77="","",【実績報告】入力!E77)</f>
        <v/>
      </c>
      <c r="J25" s="676"/>
      <c r="K25" s="676"/>
      <c r="L25" s="677"/>
      <c r="M25" s="672" t="str">
        <f>IF(【実績報告】入力!H77="","",【実績報告】入力!H77)</f>
        <v/>
      </c>
      <c r="N25" s="673"/>
      <c r="O25" s="673"/>
      <c r="P25" s="674"/>
    </row>
    <row r="26" spans="1:16" ht="37.5" customHeight="1" x14ac:dyDescent="0.15">
      <c r="A26" s="339" t="str">
        <f>IF(【交付申請】入力!A101="","",【交付申請】入力!A101)</f>
        <v/>
      </c>
      <c r="B26" s="339"/>
      <c r="C26" s="339"/>
      <c r="D26" s="339"/>
      <c r="E26" s="663" t="str">
        <f>IF(【交付申請】入力!B101="","",【交付申請】入力!B101)</f>
        <v/>
      </c>
      <c r="F26" s="664"/>
      <c r="G26" s="664"/>
      <c r="H26" s="665"/>
      <c r="I26" s="675" t="str">
        <f>IF(【実績報告】入力!E78="","",【実績報告】入力!E78)</f>
        <v/>
      </c>
      <c r="J26" s="676"/>
      <c r="K26" s="676"/>
      <c r="L26" s="677"/>
      <c r="M26" s="672" t="str">
        <f>IF(【実績報告】入力!H78="","",【実績報告】入力!H78)</f>
        <v/>
      </c>
      <c r="N26" s="673"/>
      <c r="O26" s="673"/>
      <c r="P26" s="674"/>
    </row>
    <row r="27" spans="1:16" ht="37.5" customHeight="1" x14ac:dyDescent="0.15">
      <c r="A27" s="339" t="str">
        <f>IF(【交付申請】入力!A102="","",【交付申請】入力!A102)</f>
        <v/>
      </c>
      <c r="B27" s="339"/>
      <c r="C27" s="339"/>
      <c r="D27" s="339"/>
      <c r="E27" s="663" t="str">
        <f>IF(【交付申請】入力!B102="","",【交付申請】入力!B102)</f>
        <v/>
      </c>
      <c r="F27" s="664"/>
      <c r="G27" s="664"/>
      <c r="H27" s="665"/>
      <c r="I27" s="675" t="str">
        <f>IF(【実績報告】入力!E79="","",【実績報告】入力!E79)</f>
        <v/>
      </c>
      <c r="J27" s="676"/>
      <c r="K27" s="676"/>
      <c r="L27" s="677"/>
      <c r="M27" s="672" t="str">
        <f>IF(【実績報告】入力!H79="","",【実績報告】入力!H79)</f>
        <v/>
      </c>
      <c r="N27" s="673"/>
      <c r="O27" s="673"/>
      <c r="P27" s="674"/>
    </row>
    <row r="28" spans="1:16" ht="37.5" customHeight="1" x14ac:dyDescent="0.15">
      <c r="A28" s="339" t="str">
        <f>IF(【交付申請】入力!A103="","",【交付申請】入力!A103)</f>
        <v/>
      </c>
      <c r="B28" s="339"/>
      <c r="C28" s="339"/>
      <c r="D28" s="339"/>
      <c r="E28" s="663" t="str">
        <f>IF(【交付申請】入力!B103="","",【交付申請】入力!B103)</f>
        <v/>
      </c>
      <c r="F28" s="664"/>
      <c r="G28" s="664"/>
      <c r="H28" s="665"/>
      <c r="I28" s="675" t="str">
        <f>IF(【実績報告】入力!E80="","",【実績報告】入力!E80)</f>
        <v/>
      </c>
      <c r="J28" s="676"/>
      <c r="K28" s="676"/>
      <c r="L28" s="677"/>
      <c r="M28" s="672" t="str">
        <f>IF(【実績報告】入力!H80="","",【実績報告】入力!H80)</f>
        <v/>
      </c>
      <c r="N28" s="673"/>
      <c r="O28" s="673"/>
      <c r="P28" s="674"/>
    </row>
    <row r="29" spans="1:16" ht="37.5" customHeight="1" x14ac:dyDescent="0.15">
      <c r="A29" s="339" t="str">
        <f>IF(【交付申請】入力!A104="","",【交付申請】入力!A104)</f>
        <v/>
      </c>
      <c r="B29" s="339"/>
      <c r="C29" s="339"/>
      <c r="D29" s="339"/>
      <c r="E29" s="663" t="str">
        <f>IF(【交付申請】入力!B104="","",【交付申請】入力!B104)</f>
        <v/>
      </c>
      <c r="F29" s="664"/>
      <c r="G29" s="664"/>
      <c r="H29" s="665"/>
      <c r="I29" s="675" t="str">
        <f>IF(【実績報告】入力!E81="","",【実績報告】入力!E81)</f>
        <v/>
      </c>
      <c r="J29" s="676"/>
      <c r="K29" s="676"/>
      <c r="L29" s="677"/>
      <c r="M29" s="672" t="str">
        <f>IF(【実績報告】入力!H81="","",【実績報告】入力!H81)</f>
        <v/>
      </c>
      <c r="N29" s="673"/>
      <c r="O29" s="673"/>
      <c r="P29" s="674"/>
    </row>
    <row r="30" spans="1:16" ht="37.5" customHeight="1" x14ac:dyDescent="0.15">
      <c r="A30" s="339" t="str">
        <f>IF(【交付申請】入力!A105="","",【交付申請】入力!A105)</f>
        <v/>
      </c>
      <c r="B30" s="339"/>
      <c r="C30" s="339"/>
      <c r="D30" s="339"/>
      <c r="E30" s="663" t="str">
        <f>IF(【交付申請】入力!B105="","",【交付申請】入力!B105)</f>
        <v/>
      </c>
      <c r="F30" s="664"/>
      <c r="G30" s="664"/>
      <c r="H30" s="665"/>
      <c r="I30" s="675" t="str">
        <f>IF(【実績報告】入力!E82="","",【実績報告】入力!E82)</f>
        <v/>
      </c>
      <c r="J30" s="676"/>
      <c r="K30" s="676"/>
      <c r="L30" s="677"/>
      <c r="M30" s="672" t="str">
        <f>IF(【実績報告】入力!H82="","",【実績報告】入力!H82)</f>
        <v/>
      </c>
      <c r="N30" s="673"/>
      <c r="O30" s="673"/>
      <c r="P30" s="674"/>
    </row>
    <row r="31" spans="1:16" ht="37.5" customHeight="1" x14ac:dyDescent="0.15">
      <c r="A31" s="339" t="str">
        <f>IF(【実績報告】入力!A85="","",【実績報告】入力!A85)</f>
        <v/>
      </c>
      <c r="B31" s="339"/>
      <c r="C31" s="339"/>
      <c r="D31" s="339"/>
      <c r="E31" s="663" t="str">
        <f>IF(A31="","",0)</f>
        <v/>
      </c>
      <c r="F31" s="664"/>
      <c r="G31" s="664"/>
      <c r="H31" s="665"/>
      <c r="I31" s="675" t="str">
        <f>IF(【実績報告】入力!E85="","",【実績報告】入力!E85)</f>
        <v/>
      </c>
      <c r="J31" s="676"/>
      <c r="K31" s="676"/>
      <c r="L31" s="677"/>
      <c r="M31" s="672" t="str">
        <f>IF(【実績報告】入力!H85="","",【実績報告】入力!H85)</f>
        <v/>
      </c>
      <c r="N31" s="673"/>
      <c r="O31" s="673"/>
      <c r="P31" s="674"/>
    </row>
    <row r="32" spans="1:16" ht="37.5" customHeight="1" x14ac:dyDescent="0.15">
      <c r="A32" s="339" t="str">
        <f>IF(【実績報告】入力!A86="","",【実績報告】入力!A86)</f>
        <v/>
      </c>
      <c r="B32" s="339"/>
      <c r="C32" s="339"/>
      <c r="D32" s="339"/>
      <c r="E32" s="663" t="str">
        <f>IF(A32="","",0)</f>
        <v/>
      </c>
      <c r="F32" s="664"/>
      <c r="G32" s="664"/>
      <c r="H32" s="665"/>
      <c r="I32" s="675" t="str">
        <f>IF(【実績報告】入力!E86="","",【実績報告】入力!E86)</f>
        <v/>
      </c>
      <c r="J32" s="676"/>
      <c r="K32" s="676"/>
      <c r="L32" s="677"/>
      <c r="M32" s="672" t="str">
        <f>IF(【実績報告】入力!H86="","",【実績報告】入力!H86)</f>
        <v/>
      </c>
      <c r="N32" s="673"/>
      <c r="O32" s="673"/>
      <c r="P32" s="674"/>
    </row>
    <row r="33" spans="1:16" ht="20.25" customHeight="1" x14ac:dyDescent="0.15">
      <c r="A33" s="402" t="s">
        <v>38</v>
      </c>
      <c r="B33" s="402"/>
      <c r="C33" s="402"/>
      <c r="D33" s="402"/>
      <c r="E33" s="648" t="str">
        <f>IF(SUM(E23:H32)=0,"",SUM(E23:H32))</f>
        <v/>
      </c>
      <c r="F33" s="649"/>
      <c r="G33" s="649"/>
      <c r="H33" s="650"/>
      <c r="I33" s="657" t="str">
        <f>IF(SUM(I23:L32)=0,"",SUM(I23:L32))</f>
        <v/>
      </c>
      <c r="J33" s="658"/>
      <c r="K33" s="658"/>
      <c r="L33" s="659"/>
      <c r="M33" s="681"/>
      <c r="N33" s="682"/>
      <c r="O33" s="682"/>
      <c r="P33" s="683"/>
    </row>
    <row r="34" spans="1:16" ht="20.25" customHeight="1" x14ac:dyDescent="0.15">
      <c r="A34" s="402"/>
      <c r="B34" s="402"/>
      <c r="C34" s="402"/>
      <c r="D34" s="402"/>
      <c r="E34" s="666"/>
      <c r="F34" s="667"/>
      <c r="G34" s="667"/>
      <c r="H34" s="668"/>
      <c r="I34" s="678"/>
      <c r="J34" s="679"/>
      <c r="K34" s="679"/>
      <c r="L34" s="680"/>
      <c r="M34" s="684"/>
      <c r="N34" s="685"/>
      <c r="O34" s="685"/>
      <c r="P34" s="686"/>
    </row>
  </sheetData>
  <sheetProtection algorithmName="SHA-512" hashValue="sedQuqtVO69t7Izx4nRblNubuE5i7aG50RLD/6eYIHrJ843+nq4brMzbzbuO6E2vVOITHX65ImwPffTyrVNHFw==" saltValue="CnY6rhhdo2kXc3AKj/veSg==" spinCount="100000" sheet="1" selectLockedCells="1"/>
  <mergeCells count="77">
    <mergeCell ref="I33:L34"/>
    <mergeCell ref="M33:P34"/>
    <mergeCell ref="I31:L31"/>
    <mergeCell ref="I32:L32"/>
    <mergeCell ref="M28:P28"/>
    <mergeCell ref="M31:P31"/>
    <mergeCell ref="M32:P32"/>
    <mergeCell ref="I28:L28"/>
    <mergeCell ref="I29:L29"/>
    <mergeCell ref="M29:P29"/>
    <mergeCell ref="I30:L30"/>
    <mergeCell ref="M30:P30"/>
    <mergeCell ref="I23:L23"/>
    <mergeCell ref="I24:L24"/>
    <mergeCell ref="I25:L25"/>
    <mergeCell ref="I26:L26"/>
    <mergeCell ref="I27:L27"/>
    <mergeCell ref="M23:P23"/>
    <mergeCell ref="M24:P24"/>
    <mergeCell ref="M25:P25"/>
    <mergeCell ref="M26:P26"/>
    <mergeCell ref="M27:P27"/>
    <mergeCell ref="A14:D15"/>
    <mergeCell ref="A16:D17"/>
    <mergeCell ref="F2:O3"/>
    <mergeCell ref="J4:K4"/>
    <mergeCell ref="L4:P4"/>
    <mergeCell ref="A5:D6"/>
    <mergeCell ref="A2:D3"/>
    <mergeCell ref="A7:D8"/>
    <mergeCell ref="O11:P11"/>
    <mergeCell ref="M12:N12"/>
    <mergeCell ref="O12:P12"/>
    <mergeCell ref="M13:N13"/>
    <mergeCell ref="O13:P13"/>
    <mergeCell ref="A9:D13"/>
    <mergeCell ref="M9:N9"/>
    <mergeCell ref="M10:N10"/>
    <mergeCell ref="A19:D20"/>
    <mergeCell ref="A21:D22"/>
    <mergeCell ref="A23:D23"/>
    <mergeCell ref="E23:H23"/>
    <mergeCell ref="A24:D24"/>
    <mergeCell ref="E21:H22"/>
    <mergeCell ref="A25:D25"/>
    <mergeCell ref="E24:H24"/>
    <mergeCell ref="E25:H25"/>
    <mergeCell ref="A26:D26"/>
    <mergeCell ref="A27:D27"/>
    <mergeCell ref="E26:H26"/>
    <mergeCell ref="E27:H27"/>
    <mergeCell ref="A32:D32"/>
    <mergeCell ref="A33:D34"/>
    <mergeCell ref="A28:D28"/>
    <mergeCell ref="A31:D31"/>
    <mergeCell ref="E28:H28"/>
    <mergeCell ref="E31:H31"/>
    <mergeCell ref="E32:H32"/>
    <mergeCell ref="A29:D29"/>
    <mergeCell ref="E29:H29"/>
    <mergeCell ref="A30:D30"/>
    <mergeCell ref="E30:H30"/>
    <mergeCell ref="E33:H34"/>
    <mergeCell ref="M7:P8"/>
    <mergeCell ref="I7:L8"/>
    <mergeCell ref="E7:H8"/>
    <mergeCell ref="E9:H13"/>
    <mergeCell ref="E14:H15"/>
    <mergeCell ref="M21:P22"/>
    <mergeCell ref="I21:L22"/>
    <mergeCell ref="E16:H17"/>
    <mergeCell ref="I9:L13"/>
    <mergeCell ref="M14:P15"/>
    <mergeCell ref="I14:L15"/>
    <mergeCell ref="I16:L17"/>
    <mergeCell ref="M16:P17"/>
    <mergeCell ref="M11:N11"/>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1697F-E587-4FA6-BC14-BBC8312B6AC4}">
  <sheetPr>
    <tabColor rgb="FF92D050"/>
  </sheetPr>
  <dimension ref="A1:L43"/>
  <sheetViews>
    <sheetView showGridLines="0" view="pageBreakPreview" zoomScaleNormal="100" zoomScaleSheetLayoutView="100" workbookViewId="0"/>
  </sheetViews>
  <sheetFormatPr defaultColWidth="5.36328125" defaultRowHeight="18" customHeight="1" x14ac:dyDescent="0.15"/>
  <cols>
    <col min="1" max="1" width="2.90625" style="1" customWidth="1"/>
    <col min="2" max="2" width="9.36328125" style="1" customWidth="1"/>
    <col min="3" max="8" width="5.26953125" style="1" customWidth="1"/>
    <col min="9" max="12" width="3.7265625" style="1" customWidth="1"/>
    <col min="13" max="16384" width="5.36328125" style="1"/>
  </cols>
  <sheetData>
    <row r="1" spans="1:12" ht="18" customHeight="1" x14ac:dyDescent="0.15">
      <c r="A1" s="1" t="s">
        <v>0</v>
      </c>
    </row>
    <row r="3" spans="1:12" ht="18" customHeight="1" x14ac:dyDescent="0.15">
      <c r="H3" s="350" t="str">
        <f>IF(【交付申請】入力!$D$6=0,"令和　　年　　月　　日",DBCS(CONCATENATE("令和",【交付申請】入力!$D$6,"年",IF(【交付申請】入力!$B$7=0,"　　",【交付申請】入力!$B$7),"月",IF(【交付申請】入力!$D$7=0,"　　",【交付申請】入力!$D$7),"日")))</f>
        <v>令和　　年　　月　　日</v>
      </c>
      <c r="I3" s="350"/>
      <c r="J3" s="350"/>
      <c r="K3" s="350"/>
      <c r="L3" s="350"/>
    </row>
    <row r="4" spans="1:12" ht="18" customHeight="1" x14ac:dyDescent="0.15">
      <c r="K4" s="2"/>
    </row>
    <row r="5" spans="1:12" ht="18" customHeight="1" x14ac:dyDescent="0.15">
      <c r="A5" s="1" t="s">
        <v>1</v>
      </c>
    </row>
    <row r="6" spans="1:12" ht="30" customHeight="1" x14ac:dyDescent="0.15">
      <c r="F6" s="358" t="s">
        <v>15</v>
      </c>
      <c r="G6" s="358"/>
      <c r="H6" s="362" t="str">
        <f>IF(【交付申請】入力!$B$13=0,"",【交付申請】入力!$B$13)</f>
        <v/>
      </c>
      <c r="I6" s="362"/>
      <c r="J6" s="362"/>
      <c r="K6" s="362"/>
      <c r="L6" s="362"/>
    </row>
    <row r="7" spans="1:12" ht="30" customHeight="1" x14ac:dyDescent="0.15">
      <c r="F7" s="358" t="s">
        <v>164</v>
      </c>
      <c r="G7" s="358"/>
      <c r="H7" s="349" t="str">
        <f>IF(【交付申請】入力!$B$11=0,"",【交付申請】入力!$B$11)</f>
        <v/>
      </c>
      <c r="I7" s="349"/>
      <c r="J7" s="349"/>
      <c r="K7" s="349"/>
      <c r="L7" s="349"/>
    </row>
    <row r="8" spans="1:12" ht="30" customHeight="1" x14ac:dyDescent="0.15">
      <c r="F8" s="358" t="s">
        <v>2</v>
      </c>
      <c r="G8" s="358"/>
      <c r="H8" s="349" t="str">
        <f>IF(【交付申請】入力!$B$12=0,"",【交付申請】入力!$B$12)</f>
        <v/>
      </c>
      <c r="I8" s="349"/>
      <c r="J8" s="349"/>
      <c r="K8" s="349"/>
      <c r="L8" s="349"/>
    </row>
    <row r="9" spans="1:12" ht="18" customHeight="1" x14ac:dyDescent="0.15">
      <c r="E9" s="3"/>
      <c r="F9" s="4"/>
      <c r="G9" s="4"/>
      <c r="H9" s="6"/>
      <c r="I9" s="6"/>
      <c r="J9" s="6"/>
      <c r="K9" s="6"/>
    </row>
    <row r="11" spans="1:12" ht="18" customHeight="1" x14ac:dyDescent="0.15">
      <c r="A11" s="342" t="s">
        <v>3</v>
      </c>
      <c r="B11" s="342"/>
      <c r="C11" s="342"/>
      <c r="D11" s="342"/>
      <c r="E11" s="342"/>
      <c r="F11" s="342"/>
      <c r="G11" s="342"/>
      <c r="H11" s="342"/>
      <c r="I11" s="342"/>
      <c r="J11" s="342"/>
      <c r="K11" s="342"/>
    </row>
    <row r="12" spans="1:12" ht="18" customHeight="1" x14ac:dyDescent="0.15">
      <c r="A12" s="4"/>
      <c r="B12" s="4"/>
      <c r="C12" s="4"/>
      <c r="D12" s="4"/>
      <c r="E12" s="4"/>
      <c r="F12" s="4"/>
      <c r="G12" s="4"/>
      <c r="H12" s="4"/>
      <c r="I12" s="4"/>
      <c r="J12" s="4"/>
      <c r="K12" s="4"/>
    </row>
    <row r="14" spans="1:12" ht="18" customHeight="1" x14ac:dyDescent="0.15">
      <c r="A14" s="359" t="s">
        <v>213</v>
      </c>
      <c r="B14" s="359"/>
      <c r="C14" s="359"/>
      <c r="D14" s="359"/>
      <c r="E14" s="359"/>
      <c r="F14" s="359"/>
      <c r="G14" s="359"/>
      <c r="H14" s="359"/>
      <c r="I14" s="359"/>
      <c r="J14" s="359"/>
      <c r="K14" s="359"/>
      <c r="L14" s="359"/>
    </row>
    <row r="15" spans="1:12" ht="18" customHeight="1" x14ac:dyDescent="0.15">
      <c r="A15" s="359"/>
      <c r="B15" s="359"/>
      <c r="C15" s="359"/>
      <c r="D15" s="359"/>
      <c r="E15" s="359"/>
      <c r="F15" s="359"/>
      <c r="G15" s="359"/>
      <c r="H15" s="359"/>
      <c r="I15" s="359"/>
      <c r="J15" s="359"/>
      <c r="K15" s="359"/>
      <c r="L15" s="359"/>
    </row>
    <row r="16" spans="1:12" ht="18" customHeight="1" x14ac:dyDescent="0.15">
      <c r="A16" s="11"/>
      <c r="B16" s="11"/>
      <c r="C16" s="11"/>
      <c r="D16" s="11"/>
      <c r="E16" s="11"/>
      <c r="F16" s="11"/>
      <c r="G16" s="11"/>
      <c r="H16" s="11"/>
      <c r="I16" s="11"/>
      <c r="J16" s="11"/>
      <c r="K16" s="11"/>
    </row>
    <row r="18" spans="1:11" ht="18" customHeight="1" x14ac:dyDescent="0.15">
      <c r="A18" s="342" t="s">
        <v>4</v>
      </c>
      <c r="B18" s="342"/>
      <c r="C18" s="342"/>
      <c r="D18" s="342"/>
      <c r="E18" s="342"/>
      <c r="F18" s="342"/>
      <c r="G18" s="342"/>
      <c r="H18" s="342"/>
      <c r="I18" s="342"/>
      <c r="J18" s="342"/>
      <c r="K18" s="342"/>
    </row>
    <row r="19" spans="1:11" ht="18" customHeight="1" x14ac:dyDescent="0.15">
      <c r="A19" s="4"/>
      <c r="B19" s="4"/>
      <c r="C19" s="4"/>
      <c r="D19" s="4"/>
      <c r="E19" s="4"/>
      <c r="F19" s="4"/>
      <c r="G19" s="4"/>
      <c r="H19" s="4"/>
      <c r="I19" s="4"/>
      <c r="J19" s="4"/>
      <c r="K19" s="4"/>
    </row>
    <row r="21" spans="1:11" ht="18" customHeight="1" x14ac:dyDescent="0.15">
      <c r="A21" s="121" t="str">
        <f>DBCS(1)</f>
        <v>１</v>
      </c>
      <c r="B21" s="127" t="s">
        <v>256</v>
      </c>
      <c r="C21" s="5"/>
      <c r="D21" s="5"/>
      <c r="E21" s="349" t="s">
        <v>255</v>
      </c>
      <c r="F21" s="349"/>
      <c r="G21" s="349"/>
      <c r="H21" s="349"/>
      <c r="I21" s="349"/>
      <c r="J21" s="349"/>
      <c r="K21" s="349"/>
    </row>
    <row r="22" spans="1:11" ht="18" customHeight="1" x14ac:dyDescent="0.15">
      <c r="A22" s="108"/>
      <c r="B22" s="127"/>
      <c r="C22" s="6"/>
      <c r="D22" s="6"/>
      <c r="E22" s="6"/>
      <c r="F22" s="6"/>
      <c r="G22" s="6"/>
      <c r="H22" s="6"/>
    </row>
    <row r="23" spans="1:11" ht="18" customHeight="1" x14ac:dyDescent="0.15">
      <c r="A23" s="108"/>
      <c r="B23" s="127"/>
    </row>
    <row r="24" spans="1:11" ht="18" customHeight="1" x14ac:dyDescent="0.15">
      <c r="A24" s="121" t="str">
        <f>DBCS(2)</f>
        <v>２</v>
      </c>
      <c r="B24" s="127" t="s">
        <v>257</v>
      </c>
      <c r="C24" s="5"/>
      <c r="E24" s="5" t="s">
        <v>6</v>
      </c>
      <c r="F24" s="343" t="str">
        <f>IF(様式4!D26=0,"",様式4!D26)</f>
        <v/>
      </c>
      <c r="G24" s="342"/>
      <c r="H24" s="5" t="s">
        <v>7</v>
      </c>
      <c r="I24" s="5"/>
    </row>
    <row r="25" spans="1:11" ht="18" customHeight="1" x14ac:dyDescent="0.15">
      <c r="A25" s="108"/>
      <c r="B25" s="127"/>
      <c r="C25" s="6"/>
      <c r="D25" s="5"/>
      <c r="E25" s="7"/>
      <c r="F25" s="4"/>
      <c r="G25" s="5"/>
      <c r="H25" s="5"/>
    </row>
    <row r="26" spans="1:11" ht="18" customHeight="1" x14ac:dyDescent="0.15">
      <c r="A26" s="108"/>
      <c r="B26" s="127"/>
    </row>
    <row r="27" spans="1:11" ht="18" customHeight="1" x14ac:dyDescent="0.15">
      <c r="A27" s="121" t="str">
        <f>DBCS(3)</f>
        <v>３</v>
      </c>
      <c r="B27" s="127" t="s">
        <v>258</v>
      </c>
      <c r="C27" s="5"/>
      <c r="D27" s="5"/>
      <c r="E27" s="349" t="s">
        <v>8</v>
      </c>
      <c r="F27" s="349"/>
      <c r="G27" s="349"/>
      <c r="H27" s="349"/>
      <c r="I27" s="349"/>
      <c r="J27" s="349"/>
      <c r="K27" s="349"/>
    </row>
    <row r="28" spans="1:11" ht="18" customHeight="1" x14ac:dyDescent="0.15">
      <c r="A28" s="108"/>
      <c r="B28" s="127"/>
      <c r="C28" s="6"/>
      <c r="D28" s="6"/>
      <c r="E28" s="6"/>
      <c r="F28" s="6"/>
      <c r="G28" s="6"/>
      <c r="H28" s="6"/>
    </row>
    <row r="29" spans="1:11" ht="18" customHeight="1" x14ac:dyDescent="0.15">
      <c r="A29" s="108"/>
      <c r="B29" s="127"/>
    </row>
    <row r="30" spans="1:11" ht="18" customHeight="1" x14ac:dyDescent="0.15">
      <c r="A30" s="121" t="str">
        <f>DBCS(4)</f>
        <v>４</v>
      </c>
      <c r="B30" s="127" t="s">
        <v>259</v>
      </c>
      <c r="C30" s="5"/>
      <c r="D30" s="5"/>
      <c r="E30" s="349" t="s">
        <v>9</v>
      </c>
      <c r="F30" s="349"/>
      <c r="G30" s="349"/>
      <c r="H30" s="349"/>
      <c r="I30" s="349"/>
    </row>
    <row r="31" spans="1:11" ht="18" customHeight="1" x14ac:dyDescent="0.15">
      <c r="A31" s="108"/>
    </row>
    <row r="32" spans="1:11" ht="18" customHeight="1" x14ac:dyDescent="0.15">
      <c r="A32" s="108"/>
      <c r="B32" s="5"/>
      <c r="C32" s="5"/>
    </row>
    <row r="33" spans="1:12" ht="18" customHeight="1" x14ac:dyDescent="0.15">
      <c r="A33" s="108"/>
    </row>
    <row r="34" spans="1:12" ht="18" customHeight="1" x14ac:dyDescent="0.15">
      <c r="A34" s="108"/>
    </row>
    <row r="35" spans="1:12" ht="18" customHeight="1" x14ac:dyDescent="0.15">
      <c r="A35" s="121" t="str">
        <f>DBCS(5)</f>
        <v>５</v>
      </c>
      <c r="B35" s="1" t="s">
        <v>260</v>
      </c>
      <c r="L35" s="2" t="s">
        <v>63</v>
      </c>
    </row>
    <row r="36" spans="1:12" ht="22.5" customHeight="1" x14ac:dyDescent="0.15">
      <c r="A36" s="339" t="s">
        <v>10</v>
      </c>
      <c r="B36" s="339"/>
      <c r="C36" s="360" t="s">
        <v>11</v>
      </c>
      <c r="D36" s="360"/>
      <c r="E36" s="360"/>
      <c r="F36" s="360"/>
      <c r="G36" s="360"/>
      <c r="H36" s="361"/>
      <c r="I36" s="351" t="s">
        <v>12</v>
      </c>
      <c r="J36" s="352"/>
      <c r="K36" s="352"/>
      <c r="L36" s="353"/>
    </row>
    <row r="37" spans="1:12" ht="22.5" customHeight="1" x14ac:dyDescent="0.15">
      <c r="A37" s="339"/>
      <c r="B37" s="339"/>
      <c r="C37" s="339" t="s">
        <v>13</v>
      </c>
      <c r="D37" s="339"/>
      <c r="E37" s="339" t="s">
        <v>14</v>
      </c>
      <c r="F37" s="339"/>
      <c r="G37" s="339"/>
      <c r="H37" s="357"/>
      <c r="I37" s="354" t="s">
        <v>261</v>
      </c>
      <c r="J37" s="355"/>
      <c r="K37" s="355"/>
      <c r="L37" s="356"/>
    </row>
    <row r="38" spans="1:12" ht="15" customHeight="1" x14ac:dyDescent="0.15">
      <c r="A38" s="340">
        <f>IF(様式3!E16=0,"",様式3!E16)</f>
        <v>1000</v>
      </c>
      <c r="B38" s="341"/>
      <c r="C38" s="340" t="str">
        <f>IF(様式4!D26=0,"",様式4!D26)</f>
        <v/>
      </c>
      <c r="D38" s="341"/>
      <c r="E38" s="340">
        <f>IF(【交付申請】入力!B87=0,"",【交付申請】入力!B87)</f>
        <v>1000</v>
      </c>
      <c r="F38" s="341"/>
      <c r="G38" s="341"/>
      <c r="H38" s="348"/>
      <c r="I38" s="344" t="str">
        <f>IF(【交付申請】入力!$D$6=0,"令和　年",CONCATENATE("令和",【交付申請】入力!$D$6,"年"))</f>
        <v>令和　年</v>
      </c>
      <c r="J38" s="345"/>
      <c r="K38" s="346" t="s">
        <v>253</v>
      </c>
      <c r="L38" s="347"/>
    </row>
    <row r="39" spans="1:12" ht="15" customHeight="1" x14ac:dyDescent="0.15">
      <c r="A39" s="341"/>
      <c r="B39" s="341"/>
      <c r="C39" s="341"/>
      <c r="D39" s="341"/>
      <c r="E39" s="341"/>
      <c r="F39" s="341"/>
      <c r="G39" s="341"/>
      <c r="H39" s="348"/>
      <c r="I39" s="344"/>
      <c r="J39" s="345"/>
      <c r="K39" s="346"/>
      <c r="L39" s="347"/>
    </row>
    <row r="40" spans="1:12" ht="15" customHeight="1" x14ac:dyDescent="0.15">
      <c r="A40" s="341"/>
      <c r="B40" s="341"/>
      <c r="C40" s="341"/>
      <c r="D40" s="341"/>
      <c r="E40" s="341"/>
      <c r="F40" s="341"/>
      <c r="G40" s="341"/>
      <c r="H40" s="348"/>
      <c r="I40" s="66"/>
      <c r="J40" s="67"/>
      <c r="K40" s="67"/>
      <c r="L40" s="117" t="s">
        <v>203</v>
      </c>
    </row>
    <row r="41" spans="1:12" ht="15" customHeight="1" x14ac:dyDescent="0.15">
      <c r="A41" s="341"/>
      <c r="B41" s="341"/>
      <c r="C41" s="341"/>
      <c r="D41" s="341"/>
      <c r="E41" s="341"/>
      <c r="F41" s="341"/>
      <c r="G41" s="341"/>
      <c r="H41" s="348"/>
      <c r="I41" s="344" t="str">
        <f>IF(【交付申請】入力!$D$6=0,"令和　年",CONCATENATE("令和",【交付申請】入力!$D$6+1,"年"))</f>
        <v>令和　年</v>
      </c>
      <c r="J41" s="345"/>
      <c r="K41" s="346" t="s">
        <v>254</v>
      </c>
      <c r="L41" s="347"/>
    </row>
    <row r="42" spans="1:12" ht="15" customHeight="1" x14ac:dyDescent="0.15">
      <c r="A42" s="341"/>
      <c r="B42" s="341"/>
      <c r="C42" s="341"/>
      <c r="D42" s="341"/>
      <c r="E42" s="341"/>
      <c r="F42" s="341"/>
      <c r="G42" s="341"/>
      <c r="H42" s="348"/>
      <c r="I42" s="344"/>
      <c r="J42" s="345"/>
      <c r="K42" s="346"/>
      <c r="L42" s="347"/>
    </row>
    <row r="43" spans="1:12" ht="15" customHeight="1" x14ac:dyDescent="0.15">
      <c r="A43" s="341"/>
      <c r="B43" s="341"/>
      <c r="C43" s="341"/>
      <c r="D43" s="341"/>
      <c r="E43" s="341"/>
      <c r="F43" s="341"/>
      <c r="G43" s="341"/>
      <c r="H43" s="348"/>
      <c r="I43" s="81"/>
      <c r="J43" s="82"/>
      <c r="K43" s="82"/>
      <c r="L43" s="118" t="s">
        <v>204</v>
      </c>
    </row>
  </sheetData>
  <sheetProtection algorithmName="SHA-512" hashValue="wPNQ7dLl9cmibPnL2GGGIVRee0GdgcWZevXH7QV8AFyEK0df9qqEql1QfnsRh3zhkalLZLAfbmhGxaalbi91fg==" saltValue="20xXgxmJOTbsKGJKrJN+3A==" spinCount="100000" sheet="1" selectLockedCells="1"/>
  <mergeCells count="29">
    <mergeCell ref="H3:L3"/>
    <mergeCell ref="I36:L36"/>
    <mergeCell ref="I37:L37"/>
    <mergeCell ref="G37:H37"/>
    <mergeCell ref="E21:K21"/>
    <mergeCell ref="F7:G7"/>
    <mergeCell ref="F8:G8"/>
    <mergeCell ref="H7:L7"/>
    <mergeCell ref="H8:L8"/>
    <mergeCell ref="A11:K11"/>
    <mergeCell ref="A14:L15"/>
    <mergeCell ref="E30:I30"/>
    <mergeCell ref="A36:B37"/>
    <mergeCell ref="C36:H36"/>
    <mergeCell ref="F6:G6"/>
    <mergeCell ref="H6:L6"/>
    <mergeCell ref="C37:D37"/>
    <mergeCell ref="E37:F37"/>
    <mergeCell ref="A38:B43"/>
    <mergeCell ref="A18:K18"/>
    <mergeCell ref="F24:G24"/>
    <mergeCell ref="I41:J42"/>
    <mergeCell ref="K41:L42"/>
    <mergeCell ref="C38:D43"/>
    <mergeCell ref="E38:F43"/>
    <mergeCell ref="G38:H43"/>
    <mergeCell ref="I38:J39"/>
    <mergeCell ref="K38:L39"/>
    <mergeCell ref="E27:K27"/>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0DE89-ABA5-4547-BADD-F1FAF5001583}">
  <sheetPr>
    <tabColor rgb="FF92D050"/>
  </sheetPr>
  <dimension ref="A1:R47"/>
  <sheetViews>
    <sheetView showGridLines="0" view="pageBreakPreview" zoomScaleNormal="100" zoomScaleSheetLayoutView="100" workbookViewId="0"/>
  </sheetViews>
  <sheetFormatPr defaultColWidth="3.7265625" defaultRowHeight="17.25" customHeight="1" x14ac:dyDescent="0.15"/>
  <cols>
    <col min="1" max="16384" width="3.7265625" style="1"/>
  </cols>
  <sheetData>
    <row r="1" spans="1:18" ht="17.25" customHeight="1" x14ac:dyDescent="0.15">
      <c r="A1" s="1" t="s">
        <v>16</v>
      </c>
    </row>
    <row r="2" spans="1:18" ht="17.25" customHeight="1" x14ac:dyDescent="0.15">
      <c r="B2" s="12"/>
      <c r="D2" s="398" t="s">
        <v>17</v>
      </c>
      <c r="E2" s="398"/>
      <c r="F2" s="398"/>
      <c r="G2" s="398"/>
      <c r="H2" s="398"/>
      <c r="I2" s="398"/>
      <c r="J2" s="398"/>
      <c r="K2" s="398"/>
      <c r="L2" s="398"/>
      <c r="M2" s="398"/>
    </row>
    <row r="3" spans="1:18" ht="17.25" customHeight="1" x14ac:dyDescent="0.15">
      <c r="A3" s="12"/>
      <c r="B3" s="12"/>
      <c r="C3" s="12"/>
      <c r="D3" s="398"/>
      <c r="E3" s="398"/>
      <c r="F3" s="398"/>
      <c r="G3" s="398"/>
      <c r="H3" s="398"/>
      <c r="I3" s="398"/>
      <c r="J3" s="398"/>
      <c r="K3" s="398"/>
      <c r="L3" s="398"/>
      <c r="M3" s="398"/>
    </row>
    <row r="4" spans="1:18" ht="17.25" customHeight="1" x14ac:dyDescent="0.15">
      <c r="P4" s="123" t="str">
        <f>IF(【交付申請】入力!$D$6=0,"令和　　年　　月　　日",DBCS(CONCATENATE("令和",【交付申請】入力!$D$6,"年",IF(【交付申請】入力!$B$7=0,"　　",【交付申請】入力!$B$7),"月",IF(【交付申請】入力!$D$7=0,"　　",【交付申請】入力!$D$7),"日")))</f>
        <v>令和　　年　　月　　日</v>
      </c>
    </row>
    <row r="5" spans="1:18" ht="17.25" customHeight="1" x14ac:dyDescent="0.15">
      <c r="J5" s="5"/>
      <c r="K5" s="5"/>
      <c r="L5" s="5"/>
      <c r="M5" s="5"/>
      <c r="N5" s="5"/>
      <c r="O5" s="5"/>
    </row>
    <row r="6" spans="1:18" ht="17.25" customHeight="1" x14ac:dyDescent="0.15">
      <c r="A6" s="378" t="str">
        <f>IF(【交付申請】入力!$D$6=0,"令和　　年度",DBCS(CONCATENATE("令和",【交付申請】入力!$D$6,"年度")))</f>
        <v>令和　　年度</v>
      </c>
      <c r="B6" s="378"/>
      <c r="C6" s="378"/>
      <c r="D6" s="1" t="s">
        <v>212</v>
      </c>
    </row>
    <row r="7" spans="1:18" ht="17.25" customHeight="1" x14ac:dyDescent="0.15">
      <c r="E7" s="19"/>
      <c r="F7" s="5"/>
      <c r="G7" s="5"/>
      <c r="H7" s="8"/>
      <c r="I7" s="8"/>
      <c r="J7" s="8"/>
      <c r="K7" s="8"/>
    </row>
    <row r="8" spans="1:18" ht="17.25" customHeight="1" x14ac:dyDescent="0.15">
      <c r="A8" s="341" t="s">
        <v>19</v>
      </c>
      <c r="B8" s="341"/>
      <c r="C8" s="341"/>
      <c r="D8" s="341"/>
      <c r="E8" s="341"/>
      <c r="F8" s="339" t="s">
        <v>262</v>
      </c>
      <c r="G8" s="339"/>
      <c r="H8" s="339"/>
      <c r="I8" s="379" t="str">
        <f>IF(【交付申請】入力!$B$11=0,"",【交付申請】入力!$B$11)</f>
        <v/>
      </c>
      <c r="J8" s="379"/>
      <c r="K8" s="379"/>
      <c r="L8" s="379"/>
      <c r="M8" s="379"/>
      <c r="N8" s="379"/>
      <c r="O8" s="379"/>
      <c r="P8" s="379"/>
    </row>
    <row r="9" spans="1:18" ht="17.25" customHeight="1" x14ac:dyDescent="0.15">
      <c r="A9" s="341"/>
      <c r="B9" s="341"/>
      <c r="C9" s="341"/>
      <c r="D9" s="341"/>
      <c r="E9" s="341"/>
      <c r="F9" s="339" t="s">
        <v>26</v>
      </c>
      <c r="G9" s="339"/>
      <c r="H9" s="339"/>
      <c r="I9" s="400" t="str">
        <f>IF(【交付申請】入力!$B$14=0,"",【交付申請】入力!$B$14)</f>
        <v/>
      </c>
      <c r="J9" s="379"/>
      <c r="K9" s="379"/>
      <c r="L9" s="379"/>
      <c r="M9" s="379"/>
      <c r="N9" s="379"/>
      <c r="O9" s="379"/>
      <c r="P9" s="379"/>
    </row>
    <row r="10" spans="1:18" ht="17.25" customHeight="1" x14ac:dyDescent="0.15">
      <c r="A10" s="341"/>
      <c r="B10" s="341"/>
      <c r="C10" s="341"/>
      <c r="D10" s="341"/>
      <c r="E10" s="341"/>
      <c r="F10" s="339" t="s">
        <v>27</v>
      </c>
      <c r="G10" s="339"/>
      <c r="H10" s="357"/>
      <c r="I10" s="369" t="str">
        <f>IF(【交付申請】入力!$B$15=0,"",【交付申請】入力!$B$15)</f>
        <v/>
      </c>
      <c r="J10" s="370"/>
      <c r="K10" s="370"/>
      <c r="L10" s="370"/>
      <c r="M10" s="32" t="s">
        <v>54</v>
      </c>
      <c r="N10" s="32"/>
      <c r="O10" s="32"/>
      <c r="P10" s="33"/>
    </row>
    <row r="11" spans="1:18" ht="17.25" customHeight="1" x14ac:dyDescent="0.15">
      <c r="A11" s="341"/>
      <c r="B11" s="341"/>
      <c r="C11" s="341"/>
      <c r="D11" s="341"/>
      <c r="E11" s="341"/>
      <c r="F11" s="339" t="s">
        <v>28</v>
      </c>
      <c r="G11" s="339"/>
      <c r="H11" s="339"/>
      <c r="I11" s="400" t="str">
        <f>IF(【交付申請】入力!$B$13=0,"",【交付申請】入力!$B$13)</f>
        <v/>
      </c>
      <c r="J11" s="379"/>
      <c r="K11" s="379"/>
      <c r="L11" s="379"/>
      <c r="M11" s="379"/>
      <c r="N11" s="379"/>
      <c r="O11" s="379"/>
      <c r="P11" s="379"/>
    </row>
    <row r="12" spans="1:18" ht="17.25" customHeight="1" x14ac:dyDescent="0.15">
      <c r="A12" s="341"/>
      <c r="B12" s="341"/>
      <c r="C12" s="341"/>
      <c r="D12" s="341"/>
      <c r="E12" s="341"/>
      <c r="F12" s="399" t="s">
        <v>263</v>
      </c>
      <c r="G12" s="399"/>
      <c r="H12" s="399"/>
      <c r="I12" s="400" t="str">
        <f>IF(【交付申請】入力!$B$16=0,"",【交付申請】入力!$B$16)</f>
        <v/>
      </c>
      <c r="J12" s="379"/>
      <c r="K12" s="379"/>
      <c r="L12" s="379"/>
      <c r="M12" s="379"/>
      <c r="N12" s="379"/>
      <c r="O12" s="379"/>
      <c r="P12" s="379"/>
    </row>
    <row r="13" spans="1:18" ht="17.25" customHeight="1" x14ac:dyDescent="0.15">
      <c r="A13" s="23"/>
      <c r="B13" s="379" t="s">
        <v>22</v>
      </c>
      <c r="C13" s="379"/>
      <c r="D13" s="379"/>
      <c r="E13" s="341" t="s">
        <v>358</v>
      </c>
      <c r="F13" s="341"/>
      <c r="G13" s="341"/>
      <c r="H13" s="341"/>
      <c r="I13" s="341"/>
      <c r="J13" s="341"/>
      <c r="K13" s="341" t="s">
        <v>23</v>
      </c>
      <c r="L13" s="341"/>
      <c r="M13" s="341"/>
      <c r="N13" s="341"/>
      <c r="O13" s="379" t="s">
        <v>264</v>
      </c>
      <c r="P13" s="379"/>
    </row>
    <row r="14" spans="1:18" ht="17.25" customHeight="1" x14ac:dyDescent="0.15">
      <c r="A14" s="24"/>
      <c r="B14" s="390" t="str">
        <f>IF(【交付申請】入力!A29="","",【交付申請】入力!A29)</f>
        <v/>
      </c>
      <c r="C14" s="390"/>
      <c r="D14" s="390"/>
      <c r="E14" s="377" t="str">
        <f>IF(【交付申請】入力!B29="","",【交付申請】入力!B29)</f>
        <v/>
      </c>
      <c r="F14" s="377"/>
      <c r="G14" s="377"/>
      <c r="H14" s="377" t="str">
        <f>IF(【交付申請】入力!G29="","",【交付申請】入力!G29)</f>
        <v/>
      </c>
      <c r="I14" s="377"/>
      <c r="J14" s="377"/>
      <c r="K14" s="377" t="str">
        <f>IF(【交付申請】入力!K29="","",【交付申請】入力!K29)</f>
        <v/>
      </c>
      <c r="L14" s="377"/>
      <c r="M14" s="377"/>
      <c r="N14" s="377">
        <f>【交付申請】入力!M29</f>
        <v>0</v>
      </c>
      <c r="O14" s="380" t="str">
        <f>IF(【交付申請】入力!L29="","",【交付申請】入力!L29)</f>
        <v/>
      </c>
      <c r="P14" s="381"/>
      <c r="Q14" s="36"/>
      <c r="R14" s="37"/>
    </row>
    <row r="15" spans="1:18" ht="17.25" customHeight="1" x14ac:dyDescent="0.15">
      <c r="A15" s="24"/>
      <c r="B15" s="390" t="str">
        <f>IF(【交付申請】入力!A30="","",【交付申請】入力!A30)</f>
        <v/>
      </c>
      <c r="C15" s="390"/>
      <c r="D15" s="390"/>
      <c r="E15" s="377" t="str">
        <f>IF(【交付申請】入力!B30="","",【交付申請】入力!B30)</f>
        <v/>
      </c>
      <c r="F15" s="377"/>
      <c r="G15" s="377"/>
      <c r="H15" s="377" t="str">
        <f>IF(【交付申請】入力!G30="","",【交付申請】入力!G30)</f>
        <v/>
      </c>
      <c r="I15" s="377"/>
      <c r="J15" s="377"/>
      <c r="K15" s="377" t="str">
        <f>IF(【交付申請】入力!K30="","",【交付申請】入力!K30)</f>
        <v/>
      </c>
      <c r="L15" s="377"/>
      <c r="M15" s="377"/>
      <c r="N15" s="377">
        <f>【交付申請】入力!M30</f>
        <v>0</v>
      </c>
      <c r="O15" s="382" t="str">
        <f>IF(【交付申請】入力!L30="","",【交付申請】入力!L30)</f>
        <v/>
      </c>
      <c r="P15" s="382"/>
    </row>
    <row r="16" spans="1:18" ht="17.25" customHeight="1" x14ac:dyDescent="0.15">
      <c r="A16" s="401" t="s">
        <v>20</v>
      </c>
      <c r="B16" s="390" t="str">
        <f>IF(【交付申請】入力!A31="","",【交付申請】入力!A31)</f>
        <v/>
      </c>
      <c r="C16" s="390"/>
      <c r="D16" s="390"/>
      <c r="E16" s="377" t="str">
        <f>IF(【交付申請】入力!B31="","",【交付申請】入力!B31)</f>
        <v/>
      </c>
      <c r="F16" s="377"/>
      <c r="G16" s="377"/>
      <c r="H16" s="377" t="str">
        <f>IF(【交付申請】入力!G31="","",【交付申請】入力!G31)</f>
        <v/>
      </c>
      <c r="I16" s="377"/>
      <c r="J16" s="377"/>
      <c r="K16" s="377" t="str">
        <f>IF(【交付申請】入力!K31="","",【交付申請】入力!K31)</f>
        <v/>
      </c>
      <c r="L16" s="377"/>
      <c r="M16" s="377"/>
      <c r="N16" s="377">
        <f>【交付申請】入力!M31</f>
        <v>0</v>
      </c>
      <c r="O16" s="382" t="str">
        <f>IF(【交付申請】入力!L31="","",【交付申請】入力!L31)</f>
        <v/>
      </c>
      <c r="P16" s="382"/>
    </row>
    <row r="17" spans="1:16" ht="17.25" customHeight="1" x14ac:dyDescent="0.15">
      <c r="A17" s="401"/>
      <c r="B17" s="390" t="str">
        <f>IF(【交付申請】入力!A32="","",【交付申請】入力!A32)</f>
        <v/>
      </c>
      <c r="C17" s="390"/>
      <c r="D17" s="390"/>
      <c r="E17" s="377" t="str">
        <f>IF(【交付申請】入力!B32="","",【交付申請】入力!B32)</f>
        <v/>
      </c>
      <c r="F17" s="377"/>
      <c r="G17" s="377"/>
      <c r="H17" s="377" t="str">
        <f>IF(【交付申請】入力!G32="","",【交付申請】入力!G32)</f>
        <v/>
      </c>
      <c r="I17" s="377"/>
      <c r="J17" s="377"/>
      <c r="K17" s="377" t="str">
        <f>IF(【交付申請】入力!K32="","",【交付申請】入力!K32)</f>
        <v/>
      </c>
      <c r="L17" s="377"/>
      <c r="M17" s="377"/>
      <c r="N17" s="377">
        <f>【交付申請】入力!M32</f>
        <v>0</v>
      </c>
      <c r="O17" s="382" t="str">
        <f>IF(【交付申請】入力!L32="","",【交付申請】入力!L32)</f>
        <v/>
      </c>
      <c r="P17" s="382"/>
    </row>
    <row r="18" spans="1:16" ht="17.25" customHeight="1" x14ac:dyDescent="0.15">
      <c r="A18" s="401"/>
      <c r="B18" s="390" t="str">
        <f>IF(【交付申請】入力!A33="","",【交付申請】入力!A33)</f>
        <v/>
      </c>
      <c r="C18" s="390"/>
      <c r="D18" s="390"/>
      <c r="E18" s="377" t="str">
        <f>IF(【交付申請】入力!B33="","",【交付申請】入力!B33)</f>
        <v/>
      </c>
      <c r="F18" s="377"/>
      <c r="G18" s="377"/>
      <c r="H18" s="377" t="str">
        <f>IF(【交付申請】入力!G33="","",【交付申請】入力!G33)</f>
        <v/>
      </c>
      <c r="I18" s="377"/>
      <c r="J18" s="377"/>
      <c r="K18" s="377" t="str">
        <f>IF(【交付申請】入力!K33="","",【交付申請】入力!K33)</f>
        <v/>
      </c>
      <c r="L18" s="377"/>
      <c r="M18" s="377"/>
      <c r="N18" s="377">
        <f>【交付申請】入力!M33</f>
        <v>0</v>
      </c>
      <c r="O18" s="382" t="str">
        <f>IF(【交付申請】入力!L33="","",【交付申請】入力!L33)</f>
        <v/>
      </c>
      <c r="P18" s="382"/>
    </row>
    <row r="19" spans="1:16" ht="17.25" customHeight="1" x14ac:dyDescent="0.15">
      <c r="A19" s="401"/>
      <c r="B19" s="390" t="str">
        <f>IF(【交付申請】入力!A34="","",【交付申請】入力!A34)</f>
        <v/>
      </c>
      <c r="C19" s="390"/>
      <c r="D19" s="390"/>
      <c r="E19" s="377" t="str">
        <f>IF(【交付申請】入力!B34="","",【交付申請】入力!B34)</f>
        <v/>
      </c>
      <c r="F19" s="377"/>
      <c r="G19" s="377"/>
      <c r="H19" s="377" t="str">
        <f>IF(【交付申請】入力!G34="","",【交付申請】入力!G34)</f>
        <v/>
      </c>
      <c r="I19" s="377"/>
      <c r="J19" s="377"/>
      <c r="K19" s="377" t="str">
        <f>IF(【交付申請】入力!K34="","",【交付申請】入力!K34)</f>
        <v/>
      </c>
      <c r="L19" s="377"/>
      <c r="M19" s="377"/>
      <c r="N19" s="377">
        <f>【交付申請】入力!M34</f>
        <v>0</v>
      </c>
      <c r="O19" s="382" t="str">
        <f>IF(【交付申請】入力!L34="","",【交付申請】入力!L34)</f>
        <v/>
      </c>
      <c r="P19" s="382"/>
    </row>
    <row r="20" spans="1:16" ht="17.25" customHeight="1" x14ac:dyDescent="0.15">
      <c r="A20" s="401"/>
      <c r="B20" s="390" t="str">
        <f>IF(【交付申請】入力!A35="","",【交付申請】入力!A35)</f>
        <v/>
      </c>
      <c r="C20" s="390"/>
      <c r="D20" s="390"/>
      <c r="E20" s="377" t="str">
        <f>IF(【交付申請】入力!B35="","",【交付申請】入力!B35)</f>
        <v/>
      </c>
      <c r="F20" s="377"/>
      <c r="G20" s="377"/>
      <c r="H20" s="377" t="str">
        <f>IF(【交付申請】入力!G35="","",【交付申請】入力!G35)</f>
        <v/>
      </c>
      <c r="I20" s="377"/>
      <c r="J20" s="377"/>
      <c r="K20" s="377" t="str">
        <f>IF(【交付申請】入力!K35="","",【交付申請】入力!K35)</f>
        <v/>
      </c>
      <c r="L20" s="377"/>
      <c r="M20" s="377"/>
      <c r="N20" s="377">
        <f>【交付申請】入力!M35</f>
        <v>0</v>
      </c>
      <c r="O20" s="382" t="str">
        <f>IF(【交付申請】入力!L35="","",【交付申請】入力!L35)</f>
        <v/>
      </c>
      <c r="P20" s="382"/>
    </row>
    <row r="21" spans="1:16" ht="17.25" customHeight="1" x14ac:dyDescent="0.15">
      <c r="A21" s="401"/>
      <c r="B21" s="390" t="str">
        <f>IF(【交付申請】入力!A36="","",【交付申請】入力!A36)</f>
        <v/>
      </c>
      <c r="C21" s="390"/>
      <c r="D21" s="390"/>
      <c r="E21" s="377" t="str">
        <f>IF(【交付申請】入力!B36="","",【交付申請】入力!B36)</f>
        <v/>
      </c>
      <c r="F21" s="377"/>
      <c r="G21" s="377"/>
      <c r="H21" s="377" t="str">
        <f>IF(【交付申請】入力!G36="","",【交付申請】入力!G36)</f>
        <v/>
      </c>
      <c r="I21" s="377"/>
      <c r="J21" s="377"/>
      <c r="K21" s="377" t="str">
        <f>IF(【交付申請】入力!K36="","",【交付申請】入力!K36)</f>
        <v/>
      </c>
      <c r="L21" s="377"/>
      <c r="M21" s="377"/>
      <c r="N21" s="377">
        <f>【交付申請】入力!M36</f>
        <v>0</v>
      </c>
      <c r="O21" s="382" t="str">
        <f>IF(【交付申請】入力!L36="","",【交付申請】入力!L36)</f>
        <v/>
      </c>
      <c r="P21" s="382"/>
    </row>
    <row r="22" spans="1:16" ht="17.25" customHeight="1" x14ac:dyDescent="0.15">
      <c r="A22" s="401"/>
      <c r="B22" s="390" t="str">
        <f>IF(【交付申請】入力!A37="","",【交付申請】入力!A37)</f>
        <v/>
      </c>
      <c r="C22" s="390"/>
      <c r="D22" s="390"/>
      <c r="E22" s="377" t="str">
        <f>IF(【交付申請】入力!B37="","",【交付申請】入力!B37)</f>
        <v/>
      </c>
      <c r="F22" s="377"/>
      <c r="G22" s="377"/>
      <c r="H22" s="377" t="str">
        <f>IF(【交付申請】入力!G37="","",【交付申請】入力!G37)</f>
        <v/>
      </c>
      <c r="I22" s="377"/>
      <c r="J22" s="377"/>
      <c r="K22" s="377" t="str">
        <f>IF(【交付申請】入力!K37="","",【交付申請】入力!K37)</f>
        <v/>
      </c>
      <c r="L22" s="377"/>
      <c r="M22" s="377"/>
      <c r="N22" s="377">
        <f>【交付申請】入力!M37</f>
        <v>0</v>
      </c>
      <c r="O22" s="382" t="str">
        <f>IF(【交付申請】入力!L37="","",【交付申請】入力!L37)</f>
        <v/>
      </c>
      <c r="P22" s="382"/>
    </row>
    <row r="23" spans="1:16" ht="17.25" customHeight="1" x14ac:dyDescent="0.15">
      <c r="A23" s="401"/>
      <c r="B23" s="390" t="str">
        <f>IF(【交付申請】入力!A38="","",【交付申請】入力!A38)</f>
        <v/>
      </c>
      <c r="C23" s="390"/>
      <c r="D23" s="390"/>
      <c r="E23" s="377" t="str">
        <f>IF(【交付申請】入力!B38="","",【交付申請】入力!B38)</f>
        <v/>
      </c>
      <c r="F23" s="377"/>
      <c r="G23" s="377"/>
      <c r="H23" s="377" t="str">
        <f>IF(【交付申請】入力!G38="","",【交付申請】入力!G38)</f>
        <v/>
      </c>
      <c r="I23" s="377"/>
      <c r="J23" s="377"/>
      <c r="K23" s="377" t="str">
        <f>IF(【交付申請】入力!K38="","",【交付申請】入力!K38)</f>
        <v/>
      </c>
      <c r="L23" s="377"/>
      <c r="M23" s="377"/>
      <c r="N23" s="377">
        <f>【交付申請】入力!M38</f>
        <v>0</v>
      </c>
      <c r="O23" s="382" t="str">
        <f>IF(【交付申請】入力!L38="","",【交付申請】入力!L38)</f>
        <v/>
      </c>
      <c r="P23" s="382"/>
    </row>
    <row r="24" spans="1:16" ht="17.25" customHeight="1" x14ac:dyDescent="0.15">
      <c r="A24" s="24"/>
      <c r="B24" s="390" t="str">
        <f>IF(【交付申請】入力!A39="","",【交付申請】入力!A39)</f>
        <v/>
      </c>
      <c r="C24" s="390"/>
      <c r="D24" s="390"/>
      <c r="E24" s="377" t="str">
        <f>IF(【交付申請】入力!B39="","",【交付申請】入力!B39)</f>
        <v/>
      </c>
      <c r="F24" s="377"/>
      <c r="G24" s="377"/>
      <c r="H24" s="377" t="str">
        <f>IF(【交付申請】入力!G39="","",【交付申請】入力!G39)</f>
        <v/>
      </c>
      <c r="I24" s="377"/>
      <c r="J24" s="377"/>
      <c r="K24" s="377" t="str">
        <f>IF(【交付申請】入力!K39="","",【交付申請】入力!K39)</f>
        <v/>
      </c>
      <c r="L24" s="377"/>
      <c r="M24" s="377"/>
      <c r="N24" s="377">
        <f>【交付申請】入力!M39</f>
        <v>0</v>
      </c>
      <c r="O24" s="382" t="str">
        <f>IF(【交付申請】入力!L39="","",【交付申請】入力!L39)</f>
        <v/>
      </c>
      <c r="P24" s="382"/>
    </row>
    <row r="25" spans="1:16" ht="17.25" customHeight="1" x14ac:dyDescent="0.15">
      <c r="A25" s="24"/>
      <c r="B25" s="390" t="str">
        <f>IF(【交付申請】入力!A40="","",【交付申請】入力!A40)</f>
        <v/>
      </c>
      <c r="C25" s="390"/>
      <c r="D25" s="390"/>
      <c r="E25" s="377" t="str">
        <f>IF(【交付申請】入力!B40="","",【交付申請】入力!B40)</f>
        <v/>
      </c>
      <c r="F25" s="377"/>
      <c r="G25" s="377"/>
      <c r="H25" s="377" t="str">
        <f>IF(【交付申請】入力!G40="","",【交付申請】入力!G40)</f>
        <v/>
      </c>
      <c r="I25" s="377"/>
      <c r="J25" s="377"/>
      <c r="K25" s="377" t="str">
        <f>IF(【交付申請】入力!K40="","",【交付申請】入力!K40)</f>
        <v/>
      </c>
      <c r="L25" s="377"/>
      <c r="M25" s="377"/>
      <c r="N25" s="377">
        <f>【交付申請】入力!M40</f>
        <v>0</v>
      </c>
      <c r="O25" s="382" t="str">
        <f>IF(【交付申請】入力!L40="","",【交付申請】入力!L40)</f>
        <v/>
      </c>
      <c r="P25" s="382"/>
    </row>
    <row r="26" spans="1:16" ht="17.25" customHeight="1" x14ac:dyDescent="0.15">
      <c r="A26" s="25"/>
      <c r="B26" s="390" t="str">
        <f>IF(【交付申請】入力!A41="","",【交付申請】入力!A41)</f>
        <v/>
      </c>
      <c r="C26" s="390"/>
      <c r="D26" s="390"/>
      <c r="E26" s="377" t="str">
        <f>IF(【交付申請】入力!B41="","",【交付申請】入力!B41)</f>
        <v/>
      </c>
      <c r="F26" s="377"/>
      <c r="G26" s="377"/>
      <c r="H26" s="377" t="str">
        <f>IF(【交付申請】入力!G41="","",【交付申請】入力!G41)</f>
        <v/>
      </c>
      <c r="I26" s="377"/>
      <c r="J26" s="377"/>
      <c r="K26" s="377" t="str">
        <f>IF(【交付申請】入力!K41="","",【交付申請】入力!K41)</f>
        <v/>
      </c>
      <c r="L26" s="377"/>
      <c r="M26" s="377"/>
      <c r="N26" s="377">
        <f>【交付申請】入力!M41</f>
        <v>0</v>
      </c>
      <c r="O26" s="397" t="str">
        <f>IF(【交付申請】入力!L41="","",【交付申請】入力!L41)</f>
        <v/>
      </c>
      <c r="P26" s="397"/>
    </row>
    <row r="27" spans="1:16" ht="17.25" customHeight="1" x14ac:dyDescent="0.15">
      <c r="A27" s="26"/>
      <c r="B27" s="379" t="s">
        <v>22</v>
      </c>
      <c r="C27" s="379"/>
      <c r="D27" s="379"/>
      <c r="E27" s="341" t="s">
        <v>359</v>
      </c>
      <c r="F27" s="341"/>
      <c r="G27" s="341"/>
      <c r="H27" s="341"/>
      <c r="I27" s="341"/>
      <c r="J27" s="341"/>
      <c r="K27" s="341" t="s">
        <v>23</v>
      </c>
      <c r="L27" s="341"/>
      <c r="M27" s="341"/>
      <c r="N27" s="341"/>
      <c r="O27" s="379" t="s">
        <v>265</v>
      </c>
      <c r="P27" s="379"/>
    </row>
    <row r="28" spans="1:16" ht="17.25" customHeight="1" x14ac:dyDescent="0.15">
      <c r="A28" s="24"/>
      <c r="B28" s="394" t="str">
        <f>IF(【交付申請】入力!A51="","",【交付申請】入力!A51)</f>
        <v/>
      </c>
      <c r="C28" s="395"/>
      <c r="D28" s="396"/>
      <c r="E28" s="391" t="str">
        <f>IF(【交付申請】入力!B51="","",【交付申請】入力!B51)</f>
        <v/>
      </c>
      <c r="F28" s="392"/>
      <c r="G28" s="392"/>
      <c r="H28" s="392" t="str">
        <f>IF(【交付申請】入力!G44="","",【交付申請】入力!G44)</f>
        <v/>
      </c>
      <c r="I28" s="392"/>
      <c r="J28" s="393"/>
      <c r="K28" s="391" t="str">
        <f>IF(【交付申請】入力!K51="","",【交付申請】入力!K51)</f>
        <v/>
      </c>
      <c r="L28" s="392"/>
      <c r="M28" s="392"/>
      <c r="N28" s="393">
        <f>【交付申請】入力!M44</f>
        <v>0</v>
      </c>
      <c r="O28" s="388" t="str">
        <f>IF(【交付申請】入力!L51="","",【交付申請】入力!L51)</f>
        <v/>
      </c>
      <c r="P28" s="389"/>
    </row>
    <row r="29" spans="1:16" ht="17.25" customHeight="1" x14ac:dyDescent="0.15">
      <c r="A29" s="24"/>
      <c r="B29" s="383" t="str">
        <f>IF(【交付申請】入力!A52="","",【交付申請】入力!A52)</f>
        <v/>
      </c>
      <c r="C29" s="384"/>
      <c r="D29" s="385"/>
      <c r="E29" s="374" t="str">
        <f>IF(【交付申請】入力!B52="","",【交付申請】入力!B52)</f>
        <v/>
      </c>
      <c r="F29" s="375"/>
      <c r="G29" s="375"/>
      <c r="H29" s="375" t="str">
        <f>IF(【交付申請】入力!G45="","",【交付申請】入力!G45)</f>
        <v/>
      </c>
      <c r="I29" s="375"/>
      <c r="J29" s="376"/>
      <c r="K29" s="374" t="str">
        <f>IF(【交付申請】入力!K52="","",【交付申請】入力!K52)</f>
        <v/>
      </c>
      <c r="L29" s="375"/>
      <c r="M29" s="375"/>
      <c r="N29" s="376">
        <f>【交付申請】入力!M45</f>
        <v>0</v>
      </c>
      <c r="O29" s="386" t="str">
        <f>IF(【交付申請】入力!L52="","",【交付申請】入力!L52)</f>
        <v/>
      </c>
      <c r="P29" s="387"/>
    </row>
    <row r="30" spans="1:16" ht="17.25" customHeight="1" x14ac:dyDescent="0.15">
      <c r="A30" s="24"/>
      <c r="B30" s="383" t="str">
        <f>IF(【交付申請】入力!A53="","",【交付申請】入力!A53)</f>
        <v/>
      </c>
      <c r="C30" s="384"/>
      <c r="D30" s="385"/>
      <c r="E30" s="374" t="str">
        <f>IF(【交付申請】入力!B53="","",【交付申請】入力!B53)</f>
        <v/>
      </c>
      <c r="F30" s="375"/>
      <c r="G30" s="375"/>
      <c r="H30" s="375" t="str">
        <f>IF(【交付申請】入力!G46="","",【交付申請】入力!G46)</f>
        <v/>
      </c>
      <c r="I30" s="375"/>
      <c r="J30" s="376"/>
      <c r="K30" s="374" t="str">
        <f>IF(【交付申請】入力!K53="","",【交付申請】入力!K53)</f>
        <v/>
      </c>
      <c r="L30" s="375"/>
      <c r="M30" s="375"/>
      <c r="N30" s="376">
        <f>【交付申請】入力!M46</f>
        <v>0</v>
      </c>
      <c r="O30" s="386" t="str">
        <f>IF(【交付申請】入力!L53="","",【交付申請】入力!L53)</f>
        <v/>
      </c>
      <c r="P30" s="387"/>
    </row>
    <row r="31" spans="1:16" ht="17.25" customHeight="1" x14ac:dyDescent="0.15">
      <c r="A31" s="24"/>
      <c r="B31" s="383" t="str">
        <f>IF(【交付申請】入力!A54="","",【交付申請】入力!A54)</f>
        <v/>
      </c>
      <c r="C31" s="384"/>
      <c r="D31" s="385"/>
      <c r="E31" s="371" t="str">
        <f>IF(【交付申請】入力!B54="","",【交付申請】入力!B54)</f>
        <v/>
      </c>
      <c r="F31" s="372"/>
      <c r="G31" s="372"/>
      <c r="H31" s="372" t="str">
        <f>IF(【交付申請】入力!G47="","",【交付申請】入力!G47)</f>
        <v/>
      </c>
      <c r="I31" s="372"/>
      <c r="J31" s="373"/>
      <c r="K31" s="371" t="str">
        <f>IF(【交付申請】入力!K54="","",【交付申請】入力!K54)</f>
        <v/>
      </c>
      <c r="L31" s="372"/>
      <c r="M31" s="372"/>
      <c r="N31" s="373">
        <f>【交付申請】入力!M47</f>
        <v>0</v>
      </c>
      <c r="O31" s="386" t="str">
        <f>IF(【交付申請】入力!L54="","",【交付申請】入力!L54)</f>
        <v/>
      </c>
      <c r="P31" s="387"/>
    </row>
    <row r="32" spans="1:16" ht="17.25" customHeight="1" x14ac:dyDescent="0.15">
      <c r="A32" s="24"/>
      <c r="B32" s="383" t="str">
        <f>IF(【交付申請】入力!A55="","",【交付申請】入力!A55)</f>
        <v/>
      </c>
      <c r="C32" s="384"/>
      <c r="D32" s="385"/>
      <c r="E32" s="374" t="str">
        <f>IF(【交付申請】入力!B55="","",【交付申請】入力!B55)</f>
        <v/>
      </c>
      <c r="F32" s="375"/>
      <c r="G32" s="375"/>
      <c r="H32" s="375" t="str">
        <f>IF(【交付申請】入力!G48="","",【交付申請】入力!G48)</f>
        <v/>
      </c>
      <c r="I32" s="375"/>
      <c r="J32" s="376"/>
      <c r="K32" s="374" t="str">
        <f>IF(【交付申請】入力!K55="","",【交付申請】入力!K55)</f>
        <v/>
      </c>
      <c r="L32" s="375"/>
      <c r="M32" s="375"/>
      <c r="N32" s="376">
        <f>【交付申請】入力!M48</f>
        <v>0</v>
      </c>
      <c r="O32" s="386" t="str">
        <f>IF(【交付申請】入力!L55="","",【交付申請】入力!L55)</f>
        <v/>
      </c>
      <c r="P32" s="387"/>
    </row>
    <row r="33" spans="1:16" ht="17.25" customHeight="1" x14ac:dyDescent="0.15">
      <c r="A33" s="401" t="s">
        <v>21</v>
      </c>
      <c r="B33" s="383" t="str">
        <f>IF(【交付申請】入力!A56="","",【交付申請】入力!A56)</f>
        <v/>
      </c>
      <c r="C33" s="384"/>
      <c r="D33" s="385"/>
      <c r="E33" s="374" t="str">
        <f>IF(【交付申請】入力!B56="","",【交付申請】入力!B56)</f>
        <v/>
      </c>
      <c r="F33" s="375"/>
      <c r="G33" s="375"/>
      <c r="H33" s="375" t="str">
        <f>IF(【交付申請】入力!G49="","",【交付申請】入力!G49)</f>
        <v/>
      </c>
      <c r="I33" s="375"/>
      <c r="J33" s="376"/>
      <c r="K33" s="374" t="str">
        <f>IF(【交付申請】入力!K56="","",【交付申請】入力!K56)</f>
        <v/>
      </c>
      <c r="L33" s="375"/>
      <c r="M33" s="375"/>
      <c r="N33" s="376">
        <f>【交付申請】入力!M49</f>
        <v>0</v>
      </c>
      <c r="O33" s="386" t="str">
        <f>IF(【交付申請】入力!L56="","",【交付申請】入力!L56)</f>
        <v/>
      </c>
      <c r="P33" s="387"/>
    </row>
    <row r="34" spans="1:16" ht="17.25" customHeight="1" x14ac:dyDescent="0.15">
      <c r="A34" s="401"/>
      <c r="B34" s="383" t="str">
        <f>IF(【交付申請】入力!A57="","",【交付申請】入力!A57)</f>
        <v/>
      </c>
      <c r="C34" s="384"/>
      <c r="D34" s="385"/>
      <c r="E34" s="374" t="str">
        <f>IF(【交付申請】入力!B57="","",【交付申請】入力!B57)</f>
        <v/>
      </c>
      <c r="F34" s="375"/>
      <c r="G34" s="375"/>
      <c r="H34" s="375" t="str">
        <f>IF(【交付申請】入力!G50="","",【交付申請】入力!G50)</f>
        <v/>
      </c>
      <c r="I34" s="375"/>
      <c r="J34" s="376"/>
      <c r="K34" s="374" t="str">
        <f>IF(【交付申請】入力!K57="","",【交付申請】入力!K57)</f>
        <v/>
      </c>
      <c r="L34" s="375"/>
      <c r="M34" s="375"/>
      <c r="N34" s="376">
        <f>【交付申請】入力!M50</f>
        <v>0</v>
      </c>
      <c r="O34" s="386" t="str">
        <f>IF(【交付申請】入力!L57="","",【交付申請】入力!L57)</f>
        <v/>
      </c>
      <c r="P34" s="387"/>
    </row>
    <row r="35" spans="1:16" ht="17.25" customHeight="1" x14ac:dyDescent="0.15">
      <c r="A35" s="401"/>
      <c r="B35" s="383" t="str">
        <f>IF(【交付申請】入力!A58="","",【交付申請】入力!A58)</f>
        <v/>
      </c>
      <c r="C35" s="384"/>
      <c r="D35" s="385"/>
      <c r="E35" s="371" t="str">
        <f>IF(【交付申請】入力!B58="","",【交付申請】入力!B58)</f>
        <v/>
      </c>
      <c r="F35" s="372"/>
      <c r="G35" s="372"/>
      <c r="H35" s="372" t="str">
        <f>IF(【交付申請】入力!G51="","",【交付申請】入力!G51)</f>
        <v/>
      </c>
      <c r="I35" s="372"/>
      <c r="J35" s="373"/>
      <c r="K35" s="371" t="str">
        <f>IF(【交付申請】入力!K58="","",【交付申請】入力!K58)</f>
        <v/>
      </c>
      <c r="L35" s="372"/>
      <c r="M35" s="372"/>
      <c r="N35" s="373">
        <f>【交付申請】入力!M51</f>
        <v>0</v>
      </c>
      <c r="O35" s="386" t="str">
        <f>IF(【交付申請】入力!L58="","",【交付申請】入力!L58)</f>
        <v/>
      </c>
      <c r="P35" s="387"/>
    </row>
    <row r="36" spans="1:16" ht="17.25" customHeight="1" x14ac:dyDescent="0.15">
      <c r="A36" s="401"/>
      <c r="B36" s="383" t="str">
        <f>IF(【交付申請】入力!A59="","",【交付申請】入力!A59)</f>
        <v/>
      </c>
      <c r="C36" s="384"/>
      <c r="D36" s="385"/>
      <c r="E36" s="371" t="str">
        <f>IF(【交付申請】入力!B59="","",【交付申請】入力!B59)</f>
        <v/>
      </c>
      <c r="F36" s="372"/>
      <c r="G36" s="372"/>
      <c r="H36" s="372" t="str">
        <f>IF(【交付申請】入力!G52="","",【交付申請】入力!G52)</f>
        <v/>
      </c>
      <c r="I36" s="372"/>
      <c r="J36" s="373"/>
      <c r="K36" s="371" t="str">
        <f>IF(【交付申請】入力!K59="","",【交付申請】入力!K59)</f>
        <v/>
      </c>
      <c r="L36" s="372"/>
      <c r="M36" s="372"/>
      <c r="N36" s="373">
        <f>【交付申請】入力!M52</f>
        <v>0</v>
      </c>
      <c r="O36" s="386" t="str">
        <f>IF(【交付申請】入力!L59="","",【交付申請】入力!L59)</f>
        <v/>
      </c>
      <c r="P36" s="387"/>
    </row>
    <row r="37" spans="1:16" ht="17.25" customHeight="1" x14ac:dyDescent="0.15">
      <c r="A37" s="401"/>
      <c r="B37" s="383" t="str">
        <f>IF(【交付申請】入力!A60="","",【交付申請】入力!A60)</f>
        <v/>
      </c>
      <c r="C37" s="384"/>
      <c r="D37" s="385"/>
      <c r="E37" s="374" t="str">
        <f>IF(【交付申請】入力!B60="","",【交付申請】入力!B60)</f>
        <v/>
      </c>
      <c r="F37" s="375"/>
      <c r="G37" s="375"/>
      <c r="H37" s="375" t="str">
        <f>IF(【交付申請】入力!G53="","",【交付申請】入力!G53)</f>
        <v/>
      </c>
      <c r="I37" s="375"/>
      <c r="J37" s="376"/>
      <c r="K37" s="374" t="str">
        <f>IF(【交付申請】入力!K60="","",【交付申請】入力!K60)</f>
        <v/>
      </c>
      <c r="L37" s="375"/>
      <c r="M37" s="375"/>
      <c r="N37" s="376">
        <f>【交付申請】入力!M53</f>
        <v>0</v>
      </c>
      <c r="O37" s="386" t="str">
        <f>IF(【交付申請】入力!L60="","",【交付申請】入力!L60)</f>
        <v/>
      </c>
      <c r="P37" s="387"/>
    </row>
    <row r="38" spans="1:16" ht="17.25" customHeight="1" x14ac:dyDescent="0.15">
      <c r="A38" s="401"/>
      <c r="B38" s="383" t="str">
        <f>IF(【交付申請】入力!A61="","",【交付申請】入力!A61)</f>
        <v/>
      </c>
      <c r="C38" s="384"/>
      <c r="D38" s="385"/>
      <c r="E38" s="374" t="str">
        <f>IF(【交付申請】入力!B61="","",【交付申請】入力!B61)</f>
        <v/>
      </c>
      <c r="F38" s="375"/>
      <c r="G38" s="375"/>
      <c r="H38" s="375" t="str">
        <f>IF(【交付申請】入力!G54="","",【交付申請】入力!G54)</f>
        <v/>
      </c>
      <c r="I38" s="375"/>
      <c r="J38" s="376"/>
      <c r="K38" s="374" t="str">
        <f>IF(【交付申請】入力!K61="","",【交付申請】入力!K61)</f>
        <v/>
      </c>
      <c r="L38" s="375"/>
      <c r="M38" s="375"/>
      <c r="N38" s="376">
        <f>【交付申請】入力!M54</f>
        <v>0</v>
      </c>
      <c r="O38" s="386" t="str">
        <f>IF(【交付申請】入力!L61="","",【交付申請】入力!L61)</f>
        <v/>
      </c>
      <c r="P38" s="387"/>
    </row>
    <row r="39" spans="1:16" ht="17.25" customHeight="1" x14ac:dyDescent="0.15">
      <c r="A39" s="401"/>
      <c r="B39" s="383" t="str">
        <f>IF(【交付申請】入力!A62="","",【交付申請】入力!A62)</f>
        <v/>
      </c>
      <c r="C39" s="384"/>
      <c r="D39" s="385"/>
      <c r="E39" s="371" t="str">
        <f>IF(【交付申請】入力!B62="","",【交付申請】入力!B62)</f>
        <v/>
      </c>
      <c r="F39" s="372"/>
      <c r="G39" s="372"/>
      <c r="H39" s="372" t="str">
        <f>IF(【交付申請】入力!G55="","",【交付申請】入力!G55)</f>
        <v/>
      </c>
      <c r="I39" s="372"/>
      <c r="J39" s="373"/>
      <c r="K39" s="371" t="str">
        <f>IF(【交付申請】入力!K62="","",【交付申請】入力!K62)</f>
        <v/>
      </c>
      <c r="L39" s="372"/>
      <c r="M39" s="372"/>
      <c r="N39" s="373">
        <f>【交付申請】入力!M55</f>
        <v>0</v>
      </c>
      <c r="O39" s="386" t="str">
        <f>IF(【交付申請】入力!L62="","",【交付申請】入力!L62)</f>
        <v/>
      </c>
      <c r="P39" s="387"/>
    </row>
    <row r="40" spans="1:16" ht="17.25" customHeight="1" x14ac:dyDescent="0.15">
      <c r="A40" s="401"/>
      <c r="B40" s="383" t="str">
        <f>IF(【交付申請】入力!A63="","",【交付申請】入力!A63)</f>
        <v/>
      </c>
      <c r="C40" s="384"/>
      <c r="D40" s="385"/>
      <c r="E40" s="374" t="str">
        <f>IF(【交付申請】入力!B63="","",【交付申請】入力!B63)</f>
        <v/>
      </c>
      <c r="F40" s="375"/>
      <c r="G40" s="375"/>
      <c r="H40" s="375" t="str">
        <f>IF(【交付申請】入力!G56="","",【交付申請】入力!G56)</f>
        <v/>
      </c>
      <c r="I40" s="375"/>
      <c r="J40" s="376"/>
      <c r="K40" s="374" t="str">
        <f>IF(【交付申請】入力!K63="","",【交付申請】入力!K63)</f>
        <v/>
      </c>
      <c r="L40" s="375"/>
      <c r="M40" s="375"/>
      <c r="N40" s="376">
        <f>【交付申請】入力!M56</f>
        <v>0</v>
      </c>
      <c r="O40" s="386" t="str">
        <f>IF(【交付申請】入力!L63="","",【交付申請】入力!L63)</f>
        <v/>
      </c>
      <c r="P40" s="387"/>
    </row>
    <row r="41" spans="1:16" ht="17.25" customHeight="1" x14ac:dyDescent="0.15">
      <c r="A41" s="24"/>
      <c r="B41" s="383" t="str">
        <f>IF(【交付申請】入力!A64="","",【交付申請】入力!A64)</f>
        <v/>
      </c>
      <c r="C41" s="384"/>
      <c r="D41" s="385"/>
      <c r="E41" s="374" t="str">
        <f>IF(【交付申請】入力!B64="","",【交付申請】入力!B64)</f>
        <v/>
      </c>
      <c r="F41" s="375"/>
      <c r="G41" s="375"/>
      <c r="H41" s="375" t="str">
        <f>IF(【交付申請】入力!G57="","",【交付申請】入力!G57)</f>
        <v/>
      </c>
      <c r="I41" s="375"/>
      <c r="J41" s="376"/>
      <c r="K41" s="374" t="str">
        <f>IF(【交付申請】入力!K64="","",【交付申請】入力!K64)</f>
        <v/>
      </c>
      <c r="L41" s="375"/>
      <c r="M41" s="375"/>
      <c r="N41" s="376">
        <f>【交付申請】入力!M57</f>
        <v>0</v>
      </c>
      <c r="O41" s="386" t="str">
        <f>IF(【交付申請】入力!L64="","",【交付申請】入力!L64)</f>
        <v/>
      </c>
      <c r="P41" s="387"/>
    </row>
    <row r="42" spans="1:16" ht="17.25" customHeight="1" x14ac:dyDescent="0.15">
      <c r="A42" s="24"/>
      <c r="B42" s="383" t="str">
        <f>IF(【交付申請】入力!A65="","",【交付申請】入力!A65)</f>
        <v/>
      </c>
      <c r="C42" s="384"/>
      <c r="D42" s="385"/>
      <c r="E42" s="371" t="str">
        <f>IF(【交付申請】入力!B65="","",【交付申請】入力!B65)</f>
        <v/>
      </c>
      <c r="F42" s="372"/>
      <c r="G42" s="372"/>
      <c r="H42" s="372" t="str">
        <f>IF(【交付申請】入力!G58="","",【交付申請】入力!G58)</f>
        <v/>
      </c>
      <c r="I42" s="372"/>
      <c r="J42" s="373"/>
      <c r="K42" s="374" t="str">
        <f>IF(【交付申請】入力!K65="","",【交付申請】入力!K65)</f>
        <v/>
      </c>
      <c r="L42" s="375"/>
      <c r="M42" s="375"/>
      <c r="N42" s="376">
        <f>【交付申請】入力!M58</f>
        <v>0</v>
      </c>
      <c r="O42" s="386" t="str">
        <f>IF(【交付申請】入力!L65="","",【交付申請】入力!L65)</f>
        <v/>
      </c>
      <c r="P42" s="387"/>
    </row>
    <row r="43" spans="1:16" ht="17.25" customHeight="1" x14ac:dyDescent="0.15">
      <c r="A43" s="24"/>
      <c r="B43" s="383" t="str">
        <f>IF(【交付申請】入力!A66="","",【交付申請】入力!A66)</f>
        <v/>
      </c>
      <c r="C43" s="384"/>
      <c r="D43" s="385"/>
      <c r="E43" s="374" t="str">
        <f>IF(【交付申請】入力!B66="","",【交付申請】入力!B66)</f>
        <v/>
      </c>
      <c r="F43" s="375"/>
      <c r="G43" s="375"/>
      <c r="H43" s="375" t="str">
        <f>IF(【交付申請】入力!G59="","",【交付申請】入力!G59)</f>
        <v/>
      </c>
      <c r="I43" s="375"/>
      <c r="J43" s="376"/>
      <c r="K43" s="374" t="str">
        <f>IF(【交付申請】入力!K66="","",【交付申請】入力!K66)</f>
        <v/>
      </c>
      <c r="L43" s="375"/>
      <c r="M43" s="375"/>
      <c r="N43" s="376">
        <f>【交付申請】入力!M59</f>
        <v>0</v>
      </c>
      <c r="O43" s="386" t="str">
        <f>IF(【交付申請】入力!L66="","",【交付申請】入力!L66)</f>
        <v/>
      </c>
      <c r="P43" s="387"/>
    </row>
    <row r="44" spans="1:16" ht="17.25" customHeight="1" x14ac:dyDescent="0.15">
      <c r="A44" s="24"/>
      <c r="B44" s="383" t="str">
        <f>IF(【交付申請】入力!A67="","",【交付申請】入力!A67)</f>
        <v/>
      </c>
      <c r="C44" s="384"/>
      <c r="D44" s="385"/>
      <c r="E44" s="374" t="str">
        <f>IF(【交付申請】入力!B67="","",【交付申請】入力!B67)</f>
        <v/>
      </c>
      <c r="F44" s="375"/>
      <c r="G44" s="375"/>
      <c r="H44" s="375" t="str">
        <f>IF(【交付申請】入力!G60="","",【交付申請】入力!G60)</f>
        <v/>
      </c>
      <c r="I44" s="375"/>
      <c r="J44" s="376"/>
      <c r="K44" s="374" t="str">
        <f>IF(【交付申請】入力!K67="","",【交付申請】入力!K67)</f>
        <v/>
      </c>
      <c r="L44" s="375"/>
      <c r="M44" s="375"/>
      <c r="N44" s="376">
        <f>【交付申請】入力!M60</f>
        <v>0</v>
      </c>
      <c r="O44" s="386" t="str">
        <f>IF(【交付申請】入力!L67="","",【交付申請】入力!L67)</f>
        <v/>
      </c>
      <c r="P44" s="387"/>
    </row>
    <row r="45" spans="1:16" ht="17.25" customHeight="1" x14ac:dyDescent="0.15">
      <c r="A45" s="24"/>
      <c r="B45" s="383" t="str">
        <f>IF(【交付申請】入力!A68="","",【交付申請】入力!A68)</f>
        <v/>
      </c>
      <c r="C45" s="384"/>
      <c r="D45" s="385"/>
      <c r="E45" s="374" t="str">
        <f>IF(【交付申請】入力!B68="","",【交付申請】入力!B68)</f>
        <v/>
      </c>
      <c r="F45" s="375"/>
      <c r="G45" s="375"/>
      <c r="H45" s="375" t="str">
        <f>IF(【交付申請】入力!G61="","",【交付申請】入力!G61)</f>
        <v/>
      </c>
      <c r="I45" s="375"/>
      <c r="J45" s="376"/>
      <c r="K45" s="374" t="str">
        <f>IF(【交付申請】入力!K68="","",【交付申請】入力!K68)</f>
        <v/>
      </c>
      <c r="L45" s="375"/>
      <c r="M45" s="375"/>
      <c r="N45" s="376">
        <f>【交付申請】入力!M61</f>
        <v>0</v>
      </c>
      <c r="O45" s="386" t="str">
        <f>IF(【交付申請】入力!L68="","",【交付申請】入力!L68)</f>
        <v/>
      </c>
      <c r="P45" s="387"/>
    </row>
    <row r="46" spans="1:16" ht="17.25" customHeight="1" x14ac:dyDescent="0.15">
      <c r="A46" s="367" t="s">
        <v>205</v>
      </c>
      <c r="B46" s="368"/>
      <c r="C46" s="368"/>
      <c r="D46" s="368"/>
      <c r="E46" s="363" t="s">
        <v>206</v>
      </c>
      <c r="F46" s="363"/>
      <c r="G46" s="363"/>
      <c r="H46" s="363"/>
      <c r="I46" s="363"/>
      <c r="J46" s="363"/>
      <c r="K46" s="363"/>
      <c r="L46" s="363"/>
      <c r="M46" s="363"/>
      <c r="N46" s="363"/>
      <c r="O46" s="363"/>
      <c r="P46" s="364"/>
    </row>
    <row r="47" spans="1:16" ht="17.25" customHeight="1" x14ac:dyDescent="0.15">
      <c r="A47" s="84"/>
      <c r="B47" s="85"/>
      <c r="C47" s="85"/>
      <c r="D47" s="85"/>
      <c r="E47" s="365" t="s">
        <v>207</v>
      </c>
      <c r="F47" s="365"/>
      <c r="G47" s="365"/>
      <c r="H47" s="365"/>
      <c r="I47" s="365"/>
      <c r="J47" s="365"/>
      <c r="K47" s="365"/>
      <c r="L47" s="365"/>
      <c r="M47" s="365"/>
      <c r="N47" s="365"/>
      <c r="O47" s="365"/>
      <c r="P47" s="366"/>
    </row>
  </sheetData>
  <sheetProtection algorithmName="SHA-512" hashValue="BqSH16zM6kh04k1C/Ub1vI1wp39/dvwxdDPye0J3y6uH66ajgknyPB5EynVzlkw9lGubUuC0DZXW2O3v3HphsQ==" saltValue="myvP7rrX7n3kmUdk9IkQ1g==" spinCount="100000" sheet="1" selectLockedCells="1"/>
  <mergeCells count="150">
    <mergeCell ref="D2:M3"/>
    <mergeCell ref="B13:D13"/>
    <mergeCell ref="E13:J13"/>
    <mergeCell ref="B39:D39"/>
    <mergeCell ref="B27:D27"/>
    <mergeCell ref="F8:H8"/>
    <mergeCell ref="F9:H9"/>
    <mergeCell ref="B30:D30"/>
    <mergeCell ref="E30:J30"/>
    <mergeCell ref="F10:H10"/>
    <mergeCell ref="F11:H11"/>
    <mergeCell ref="F12:H12"/>
    <mergeCell ref="A8:E12"/>
    <mergeCell ref="I8:P8"/>
    <mergeCell ref="I9:P9"/>
    <mergeCell ref="I11:P11"/>
    <mergeCell ref="I12:P12"/>
    <mergeCell ref="A16:A23"/>
    <mergeCell ref="A33:A40"/>
    <mergeCell ref="B14:D14"/>
    <mergeCell ref="B15:D15"/>
    <mergeCell ref="B16:D16"/>
    <mergeCell ref="O20:P20"/>
    <mergeCell ref="O21:P21"/>
    <mergeCell ref="O22:P22"/>
    <mergeCell ref="O23:P23"/>
    <mergeCell ref="E25:J25"/>
    <mergeCell ref="E26:J26"/>
    <mergeCell ref="E20:J20"/>
    <mergeCell ref="E21:J21"/>
    <mergeCell ref="E22:J22"/>
    <mergeCell ref="E23:J23"/>
    <mergeCell ref="E24:J24"/>
    <mergeCell ref="O24:P24"/>
    <mergeCell ref="O25:P25"/>
    <mergeCell ref="O26:P26"/>
    <mergeCell ref="K26:N26"/>
    <mergeCell ref="B17:D17"/>
    <mergeCell ref="B18:D18"/>
    <mergeCell ref="B26:D26"/>
    <mergeCell ref="B33:D33"/>
    <mergeCell ref="E33:J33"/>
    <mergeCell ref="B34:D34"/>
    <mergeCell ref="K18:N18"/>
    <mergeCell ref="K19:N19"/>
    <mergeCell ref="B31:D31"/>
    <mergeCell ref="E31:J31"/>
    <mergeCell ref="B32:D32"/>
    <mergeCell ref="E32:J32"/>
    <mergeCell ref="K28:N28"/>
    <mergeCell ref="K29:N29"/>
    <mergeCell ref="K30:N30"/>
    <mergeCell ref="K31:N31"/>
    <mergeCell ref="B19:D19"/>
    <mergeCell ref="B20:D20"/>
    <mergeCell ref="B21:D21"/>
    <mergeCell ref="B28:D28"/>
    <mergeCell ref="E28:J28"/>
    <mergeCell ref="B29:D29"/>
    <mergeCell ref="E29:J29"/>
    <mergeCell ref="B22:D22"/>
    <mergeCell ref="B25:D25"/>
    <mergeCell ref="O40:P40"/>
    <mergeCell ref="B37:D37"/>
    <mergeCell ref="E37:J37"/>
    <mergeCell ref="B38:D38"/>
    <mergeCell ref="E38:J38"/>
    <mergeCell ref="O37:P37"/>
    <mergeCell ref="O38:P38"/>
    <mergeCell ref="B35:D35"/>
    <mergeCell ref="E35:J35"/>
    <mergeCell ref="B36:D36"/>
    <mergeCell ref="E36:J36"/>
    <mergeCell ref="O35:P35"/>
    <mergeCell ref="O36:P36"/>
    <mergeCell ref="E34:J34"/>
    <mergeCell ref="O33:P33"/>
    <mergeCell ref="E27:J27"/>
    <mergeCell ref="K43:N43"/>
    <mergeCell ref="K44:N44"/>
    <mergeCell ref="K45:N45"/>
    <mergeCell ref="O17:P17"/>
    <mergeCell ref="O18:P18"/>
    <mergeCell ref="O19:P19"/>
    <mergeCell ref="B45:D45"/>
    <mergeCell ref="E45:J45"/>
    <mergeCell ref="K42:N42"/>
    <mergeCell ref="O42:P42"/>
    <mergeCell ref="O34:P34"/>
    <mergeCell ref="K33:N33"/>
    <mergeCell ref="K34:N34"/>
    <mergeCell ref="K35:N35"/>
    <mergeCell ref="K32:N32"/>
    <mergeCell ref="O27:P27"/>
    <mergeCell ref="O45:P45"/>
    <mergeCell ref="K27:N27"/>
    <mergeCell ref="E39:J39"/>
    <mergeCell ref="B40:D40"/>
    <mergeCell ref="E40:J40"/>
    <mergeCell ref="O39:P39"/>
    <mergeCell ref="B23:D23"/>
    <mergeCell ref="B24:D24"/>
    <mergeCell ref="A6:C6"/>
    <mergeCell ref="O13:P13"/>
    <mergeCell ref="O14:P14"/>
    <mergeCell ref="O15:P15"/>
    <mergeCell ref="O16:P16"/>
    <mergeCell ref="B43:D43"/>
    <mergeCell ref="E43:J43"/>
    <mergeCell ref="B44:D44"/>
    <mergeCell ref="E44:J44"/>
    <mergeCell ref="O43:P43"/>
    <mergeCell ref="O44:P44"/>
    <mergeCell ref="B41:D41"/>
    <mergeCell ref="E41:J41"/>
    <mergeCell ref="B42:D42"/>
    <mergeCell ref="E42:J42"/>
    <mergeCell ref="O41:P41"/>
    <mergeCell ref="K15:N15"/>
    <mergeCell ref="K16:N16"/>
    <mergeCell ref="K17:N17"/>
    <mergeCell ref="O28:P28"/>
    <mergeCell ref="O29:P29"/>
    <mergeCell ref="O30:P30"/>
    <mergeCell ref="O31:P31"/>
    <mergeCell ref="O32:P32"/>
    <mergeCell ref="E46:P46"/>
    <mergeCell ref="E47:P47"/>
    <mergeCell ref="A46:D46"/>
    <mergeCell ref="I10:L10"/>
    <mergeCell ref="K36:N36"/>
    <mergeCell ref="K37:N37"/>
    <mergeCell ref="K38:N38"/>
    <mergeCell ref="K39:N39"/>
    <mergeCell ref="K40:N40"/>
    <mergeCell ref="K41:N41"/>
    <mergeCell ref="K20:N20"/>
    <mergeCell ref="K21:N21"/>
    <mergeCell ref="K22:N22"/>
    <mergeCell ref="K23:N23"/>
    <mergeCell ref="K24:N24"/>
    <mergeCell ref="K25:N25"/>
    <mergeCell ref="E19:J19"/>
    <mergeCell ref="E14:J14"/>
    <mergeCell ref="E15:J15"/>
    <mergeCell ref="E16:J16"/>
    <mergeCell ref="E17:J17"/>
    <mergeCell ref="E18:J18"/>
    <mergeCell ref="K13:N13"/>
    <mergeCell ref="K14:N14"/>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50AE8-A81D-4E44-B43D-6B73EE2A7C67}">
  <sheetPr>
    <tabColor rgb="FF92D050"/>
  </sheetPr>
  <dimension ref="A1:P32"/>
  <sheetViews>
    <sheetView showGridLines="0" view="pageBreakPreview" zoomScaleNormal="100" zoomScaleSheetLayoutView="100" workbookViewId="0"/>
  </sheetViews>
  <sheetFormatPr defaultColWidth="3.7265625" defaultRowHeight="17.25" customHeight="1" x14ac:dyDescent="0.15"/>
  <cols>
    <col min="1" max="16384" width="3.7265625" style="1"/>
  </cols>
  <sheetData>
    <row r="1" spans="1:16" ht="15" customHeight="1" x14ac:dyDescent="0.15">
      <c r="A1" s="1" t="s">
        <v>30</v>
      </c>
    </row>
    <row r="2" spans="1:16" ht="15" customHeight="1" x14ac:dyDescent="0.15">
      <c r="A2" s="418" t="str">
        <f>CONCATENATE("令和",IF(【交付申請】入力!$D$6=0,"　　",【交付申請】入力!$D$6),"年度")</f>
        <v>令和　　年度</v>
      </c>
      <c r="B2" s="418"/>
      <c r="C2" s="418"/>
      <c r="D2" s="418"/>
      <c r="E2" s="12"/>
      <c r="F2" s="398" t="s">
        <v>31</v>
      </c>
      <c r="G2" s="398"/>
      <c r="H2" s="398"/>
      <c r="I2" s="398"/>
      <c r="J2" s="398"/>
      <c r="K2" s="398"/>
      <c r="L2" s="398"/>
      <c r="M2" s="398"/>
      <c r="N2" s="398"/>
      <c r="O2" s="398"/>
    </row>
    <row r="3" spans="1:16" ht="15" customHeight="1" x14ac:dyDescent="0.15">
      <c r="A3" s="418"/>
      <c r="B3" s="418"/>
      <c r="C3" s="418"/>
      <c r="D3" s="418"/>
      <c r="E3" s="12"/>
      <c r="F3" s="398"/>
      <c r="G3" s="398"/>
      <c r="H3" s="398"/>
      <c r="I3" s="398"/>
      <c r="J3" s="398"/>
      <c r="K3" s="398"/>
      <c r="L3" s="398"/>
      <c r="M3" s="398"/>
      <c r="N3" s="398"/>
      <c r="O3" s="398"/>
    </row>
    <row r="4" spans="1:16" ht="15" customHeight="1" x14ac:dyDescent="0.15">
      <c r="J4" s="416" t="s">
        <v>32</v>
      </c>
      <c r="K4" s="416"/>
      <c r="L4" s="416" t="str">
        <f>IF(【交付申請】入力!$B$11=0,"",【交付申請】入力!$B$11)</f>
        <v/>
      </c>
      <c r="M4" s="416"/>
      <c r="N4" s="416"/>
      <c r="O4" s="416"/>
      <c r="P4" s="416"/>
    </row>
    <row r="5" spans="1:16" ht="15" customHeight="1" x14ac:dyDescent="0.15">
      <c r="A5" s="417" t="s">
        <v>33</v>
      </c>
      <c r="B5" s="417"/>
      <c r="C5" s="417"/>
      <c r="D5" s="417"/>
    </row>
    <row r="6" spans="1:16" ht="15" customHeight="1" x14ac:dyDescent="0.15">
      <c r="A6" s="417"/>
      <c r="B6" s="417"/>
      <c r="C6" s="417"/>
      <c r="D6" s="417"/>
      <c r="E6" s="19"/>
      <c r="F6" s="5"/>
      <c r="G6" s="5"/>
      <c r="H6" s="8"/>
      <c r="I6" s="8"/>
      <c r="J6" s="8"/>
      <c r="K6" s="8"/>
    </row>
    <row r="7" spans="1:16" ht="18.75" customHeight="1" x14ac:dyDescent="0.15">
      <c r="A7" s="402" t="s">
        <v>34</v>
      </c>
      <c r="B7" s="402"/>
      <c r="C7" s="402"/>
      <c r="D7" s="402"/>
      <c r="E7" s="402" t="s">
        <v>36</v>
      </c>
      <c r="F7" s="402"/>
      <c r="G7" s="402"/>
      <c r="H7" s="402"/>
      <c r="I7" s="402"/>
      <c r="J7" s="402"/>
      <c r="K7" s="402" t="s">
        <v>35</v>
      </c>
      <c r="L7" s="402"/>
      <c r="M7" s="402"/>
      <c r="N7" s="402"/>
      <c r="O7" s="402"/>
      <c r="P7" s="402"/>
    </row>
    <row r="8" spans="1:16" ht="18.75" customHeight="1" x14ac:dyDescent="0.15">
      <c r="A8" s="402"/>
      <c r="B8" s="402"/>
      <c r="C8" s="402"/>
      <c r="D8" s="402"/>
      <c r="E8" s="402"/>
      <c r="F8" s="402"/>
      <c r="G8" s="402"/>
      <c r="H8" s="402"/>
      <c r="I8" s="402"/>
      <c r="J8" s="402"/>
      <c r="K8" s="406"/>
      <c r="L8" s="406"/>
      <c r="M8" s="406"/>
      <c r="N8" s="406"/>
      <c r="O8" s="406"/>
      <c r="P8" s="406"/>
    </row>
    <row r="9" spans="1:16" ht="18.75" customHeight="1" x14ac:dyDescent="0.15">
      <c r="A9" s="339" t="s">
        <v>37</v>
      </c>
      <c r="B9" s="339"/>
      <c r="C9" s="339"/>
      <c r="D9" s="339"/>
      <c r="E9" s="403" t="str">
        <f>様式4!D26</f>
        <v/>
      </c>
      <c r="F9" s="403"/>
      <c r="G9" s="403"/>
      <c r="H9" s="403"/>
      <c r="I9" s="403"/>
      <c r="J9" s="409"/>
      <c r="K9" s="367" t="s">
        <v>13</v>
      </c>
      <c r="L9" s="368"/>
      <c r="M9" s="28"/>
      <c r="N9" s="28"/>
      <c r="O9" s="28"/>
      <c r="P9" s="29"/>
    </row>
    <row r="10" spans="1:16" ht="18.75" customHeight="1" x14ac:dyDescent="0.15">
      <c r="A10" s="339"/>
      <c r="B10" s="339"/>
      <c r="C10" s="339"/>
      <c r="D10" s="339"/>
      <c r="E10" s="403"/>
      <c r="F10" s="403"/>
      <c r="G10" s="403"/>
      <c r="H10" s="403"/>
      <c r="I10" s="403"/>
      <c r="J10" s="409"/>
      <c r="K10" s="410" t="s">
        <v>39</v>
      </c>
      <c r="L10" s="411"/>
      <c r="M10" s="20"/>
      <c r="N10" s="20"/>
      <c r="O10" s="20"/>
      <c r="P10" s="21"/>
    </row>
    <row r="11" spans="1:16" ht="18.75" customHeight="1" x14ac:dyDescent="0.15">
      <c r="A11" s="339"/>
      <c r="B11" s="339"/>
      <c r="C11" s="339"/>
      <c r="D11" s="339"/>
      <c r="E11" s="403"/>
      <c r="F11" s="403"/>
      <c r="G11" s="403"/>
      <c r="H11" s="403"/>
      <c r="I11" s="403"/>
      <c r="J11" s="409"/>
      <c r="K11" s="410" t="s">
        <v>266</v>
      </c>
      <c r="L11" s="411"/>
      <c r="M11" s="415" t="str">
        <f>IF(【交付申請】入力!$L$19=1,様式4!D10,"")</f>
        <v/>
      </c>
      <c r="N11" s="415"/>
      <c r="O11" s="20" t="s">
        <v>7</v>
      </c>
      <c r="P11" s="21"/>
    </row>
    <row r="12" spans="1:16" ht="18.75" customHeight="1" x14ac:dyDescent="0.15">
      <c r="A12" s="339"/>
      <c r="B12" s="339"/>
      <c r="C12" s="339"/>
      <c r="D12" s="339"/>
      <c r="E12" s="403"/>
      <c r="F12" s="403"/>
      <c r="G12" s="403"/>
      <c r="H12" s="403"/>
      <c r="I12" s="403"/>
      <c r="J12" s="409"/>
      <c r="K12" s="410" t="s">
        <v>267</v>
      </c>
      <c r="L12" s="411"/>
      <c r="M12" s="415" t="str">
        <f>IF(【交付申請】入力!$L$19=2,様式4!D16,"")</f>
        <v/>
      </c>
      <c r="N12" s="415"/>
      <c r="O12" s="20" t="s">
        <v>7</v>
      </c>
      <c r="P12" s="21"/>
    </row>
    <row r="13" spans="1:16" ht="18.75" customHeight="1" x14ac:dyDescent="0.15">
      <c r="A13" s="339"/>
      <c r="B13" s="339"/>
      <c r="C13" s="339"/>
      <c r="D13" s="339"/>
      <c r="E13" s="403"/>
      <c r="F13" s="403"/>
      <c r="G13" s="403"/>
      <c r="H13" s="403"/>
      <c r="I13" s="403"/>
      <c r="J13" s="409"/>
      <c r="K13" s="413" t="s">
        <v>268</v>
      </c>
      <c r="L13" s="414"/>
      <c r="M13" s="412" t="str">
        <f>IF(【交付申請】入力!$L$19=2,様式4!D21,"")</f>
        <v/>
      </c>
      <c r="N13" s="412"/>
      <c r="O13" s="22" t="s">
        <v>7</v>
      </c>
      <c r="P13" s="18"/>
    </row>
    <row r="14" spans="1:16" ht="18.75" customHeight="1" x14ac:dyDescent="0.15">
      <c r="A14" s="339" t="s">
        <v>241</v>
      </c>
      <c r="B14" s="339"/>
      <c r="C14" s="339"/>
      <c r="D14" s="339"/>
      <c r="E14" s="403">
        <f>IF(【交付申請】入力!B87=0,"",【交付申請】入力!B87)</f>
        <v>1000</v>
      </c>
      <c r="F14" s="403"/>
      <c r="G14" s="403"/>
      <c r="H14" s="403"/>
      <c r="I14" s="403"/>
      <c r="J14" s="403"/>
      <c r="K14" s="407" t="s">
        <v>14</v>
      </c>
      <c r="L14" s="407"/>
      <c r="M14" s="407"/>
      <c r="N14" s="407"/>
      <c r="O14" s="407"/>
      <c r="P14" s="407"/>
    </row>
    <row r="15" spans="1:16" ht="18.75" customHeight="1" x14ac:dyDescent="0.15">
      <c r="A15" s="339"/>
      <c r="B15" s="339"/>
      <c r="C15" s="339"/>
      <c r="D15" s="339"/>
      <c r="E15" s="403"/>
      <c r="F15" s="403"/>
      <c r="G15" s="403"/>
      <c r="H15" s="403"/>
      <c r="I15" s="403"/>
      <c r="J15" s="403"/>
      <c r="K15" s="408"/>
      <c r="L15" s="408"/>
      <c r="M15" s="408"/>
      <c r="N15" s="408"/>
      <c r="O15" s="408"/>
      <c r="P15" s="408"/>
    </row>
    <row r="16" spans="1:16" ht="18.75" customHeight="1" x14ac:dyDescent="0.15">
      <c r="A16" s="402" t="s">
        <v>38</v>
      </c>
      <c r="B16" s="402"/>
      <c r="C16" s="402"/>
      <c r="D16" s="402"/>
      <c r="E16" s="403">
        <f>IF(SUM(E9:J15)=0,"",SUM(E9:J15))</f>
        <v>1000</v>
      </c>
      <c r="F16" s="403"/>
      <c r="G16" s="403"/>
      <c r="H16" s="403"/>
      <c r="I16" s="403"/>
      <c r="J16" s="403"/>
      <c r="K16" s="341"/>
      <c r="L16" s="341"/>
      <c r="M16" s="341"/>
      <c r="N16" s="341"/>
      <c r="O16" s="341"/>
      <c r="P16" s="341"/>
    </row>
    <row r="17" spans="1:16" ht="18.75" customHeight="1" x14ac:dyDescent="0.15">
      <c r="A17" s="402"/>
      <c r="B17" s="402"/>
      <c r="C17" s="402"/>
      <c r="D17" s="402"/>
      <c r="E17" s="403"/>
      <c r="F17" s="403"/>
      <c r="G17" s="403"/>
      <c r="H17" s="403"/>
      <c r="I17" s="403"/>
      <c r="J17" s="403"/>
      <c r="K17" s="341"/>
      <c r="L17" s="341"/>
      <c r="M17" s="341"/>
      <c r="N17" s="341"/>
      <c r="O17" s="341"/>
      <c r="P17" s="341"/>
    </row>
    <row r="19" spans="1:16" ht="17.25" customHeight="1" x14ac:dyDescent="0.15">
      <c r="A19" s="417" t="s">
        <v>40</v>
      </c>
      <c r="B19" s="417"/>
      <c r="C19" s="417"/>
      <c r="D19" s="417"/>
    </row>
    <row r="20" spans="1:16" ht="17.25" customHeight="1" x14ac:dyDescent="0.15">
      <c r="A20" s="417"/>
      <c r="B20" s="417"/>
      <c r="C20" s="417"/>
      <c r="D20" s="417"/>
    </row>
    <row r="21" spans="1:16" ht="20.25" customHeight="1" x14ac:dyDescent="0.15">
      <c r="A21" s="402" t="s">
        <v>34</v>
      </c>
      <c r="B21" s="402"/>
      <c r="C21" s="402"/>
      <c r="D21" s="402"/>
      <c r="E21" s="402" t="s">
        <v>36</v>
      </c>
      <c r="F21" s="402"/>
      <c r="G21" s="402"/>
      <c r="H21" s="402"/>
      <c r="I21" s="402"/>
      <c r="J21" s="402"/>
      <c r="K21" s="402" t="s">
        <v>35</v>
      </c>
      <c r="L21" s="402"/>
      <c r="M21" s="402"/>
      <c r="N21" s="402"/>
      <c r="O21" s="402"/>
      <c r="P21" s="402"/>
    </row>
    <row r="22" spans="1:16" ht="20.25" customHeight="1" x14ac:dyDescent="0.15">
      <c r="A22" s="406"/>
      <c r="B22" s="406"/>
      <c r="C22" s="406"/>
      <c r="D22" s="406"/>
      <c r="E22" s="406"/>
      <c r="F22" s="406"/>
      <c r="G22" s="406"/>
      <c r="H22" s="406"/>
      <c r="I22" s="406"/>
      <c r="J22" s="406"/>
      <c r="K22" s="406"/>
      <c r="L22" s="406"/>
      <c r="M22" s="406"/>
      <c r="N22" s="406"/>
      <c r="O22" s="406"/>
      <c r="P22" s="406"/>
    </row>
    <row r="23" spans="1:16" ht="45" customHeight="1" x14ac:dyDescent="0.15">
      <c r="A23" s="339" t="str">
        <f>IF(【交付申請】入力!A98="","",【交付申請】入力!A98)</f>
        <v/>
      </c>
      <c r="B23" s="339"/>
      <c r="C23" s="339"/>
      <c r="D23" s="339"/>
      <c r="E23" s="403" t="str">
        <f>IF(【交付申請】入力!B98="","",【交付申請】入力!B98)</f>
        <v/>
      </c>
      <c r="F23" s="403"/>
      <c r="G23" s="403"/>
      <c r="H23" s="403"/>
      <c r="I23" s="403"/>
      <c r="J23" s="403"/>
      <c r="K23" s="405" t="str">
        <f>IF(【交付申請】入力!F98="","",【交付申請】入力!F98)</f>
        <v/>
      </c>
      <c r="L23" s="405"/>
      <c r="M23" s="405"/>
      <c r="N23" s="405"/>
      <c r="O23" s="405"/>
      <c r="P23" s="405"/>
    </row>
    <row r="24" spans="1:16" ht="45" customHeight="1" x14ac:dyDescent="0.15">
      <c r="A24" s="339" t="str">
        <f>IF(【交付申請】入力!A99="","",【交付申請】入力!A99)</f>
        <v/>
      </c>
      <c r="B24" s="339"/>
      <c r="C24" s="339"/>
      <c r="D24" s="339"/>
      <c r="E24" s="403" t="str">
        <f>IF(【交付申請】入力!B99="","",【交付申請】入力!B99)</f>
        <v/>
      </c>
      <c r="F24" s="403"/>
      <c r="G24" s="403"/>
      <c r="H24" s="403"/>
      <c r="I24" s="403"/>
      <c r="J24" s="403"/>
      <c r="K24" s="405" t="str">
        <f>IF(【交付申請】入力!F99="","",【交付申請】入力!F99)</f>
        <v/>
      </c>
      <c r="L24" s="405"/>
      <c r="M24" s="405"/>
      <c r="N24" s="405"/>
      <c r="O24" s="405"/>
      <c r="P24" s="405"/>
    </row>
    <row r="25" spans="1:16" ht="45" customHeight="1" x14ac:dyDescent="0.15">
      <c r="A25" s="339" t="str">
        <f>IF(【交付申請】入力!A100="","",【交付申請】入力!A100)</f>
        <v/>
      </c>
      <c r="B25" s="339"/>
      <c r="C25" s="339"/>
      <c r="D25" s="339"/>
      <c r="E25" s="403" t="str">
        <f>IF(【交付申請】入力!B100="","",【交付申請】入力!B100)</f>
        <v/>
      </c>
      <c r="F25" s="403"/>
      <c r="G25" s="403"/>
      <c r="H25" s="403"/>
      <c r="I25" s="403"/>
      <c r="J25" s="403"/>
      <c r="K25" s="405" t="str">
        <f>IF(【交付申請】入力!F100="","",【交付申請】入力!F100)</f>
        <v/>
      </c>
      <c r="L25" s="405"/>
      <c r="M25" s="405"/>
      <c r="N25" s="405"/>
      <c r="O25" s="405"/>
      <c r="P25" s="405"/>
    </row>
    <row r="26" spans="1:16" ht="45" customHeight="1" x14ac:dyDescent="0.15">
      <c r="A26" s="339" t="str">
        <f>IF(【交付申請】入力!A101="","",【交付申請】入力!A101)</f>
        <v/>
      </c>
      <c r="B26" s="339"/>
      <c r="C26" s="339"/>
      <c r="D26" s="339"/>
      <c r="E26" s="403" t="str">
        <f>IF(【交付申請】入力!B101="","",【交付申請】入力!B101)</f>
        <v/>
      </c>
      <c r="F26" s="403"/>
      <c r="G26" s="403"/>
      <c r="H26" s="403"/>
      <c r="I26" s="403"/>
      <c r="J26" s="403"/>
      <c r="K26" s="405" t="str">
        <f>IF(【交付申請】入力!F101="","",【交付申請】入力!F101)</f>
        <v/>
      </c>
      <c r="L26" s="405"/>
      <c r="M26" s="405"/>
      <c r="N26" s="405"/>
      <c r="O26" s="405"/>
      <c r="P26" s="405"/>
    </row>
    <row r="27" spans="1:16" ht="45" customHeight="1" x14ac:dyDescent="0.15">
      <c r="A27" s="339" t="str">
        <f>IF(【交付申請】入力!A102="","",【交付申請】入力!A102)</f>
        <v/>
      </c>
      <c r="B27" s="339"/>
      <c r="C27" s="339"/>
      <c r="D27" s="339"/>
      <c r="E27" s="403" t="str">
        <f>IF(【交付申請】入力!B102="","",【交付申請】入力!B102)</f>
        <v/>
      </c>
      <c r="F27" s="403"/>
      <c r="G27" s="403"/>
      <c r="H27" s="403"/>
      <c r="I27" s="403"/>
      <c r="J27" s="403"/>
      <c r="K27" s="405" t="str">
        <f>IF(【交付申請】入力!F102="","",【交付申請】入力!F102)</f>
        <v/>
      </c>
      <c r="L27" s="405"/>
      <c r="M27" s="405"/>
      <c r="N27" s="405"/>
      <c r="O27" s="405"/>
      <c r="P27" s="405"/>
    </row>
    <row r="28" spans="1:16" ht="45" customHeight="1" x14ac:dyDescent="0.15">
      <c r="A28" s="339" t="str">
        <f>IF(【交付申請】入力!A103="","",【交付申請】入力!A103)</f>
        <v/>
      </c>
      <c r="B28" s="339"/>
      <c r="C28" s="339"/>
      <c r="D28" s="339"/>
      <c r="E28" s="403" t="str">
        <f>IF(【交付申請】入力!B103="","",【交付申請】入力!B103)</f>
        <v/>
      </c>
      <c r="F28" s="403"/>
      <c r="G28" s="403"/>
      <c r="H28" s="403"/>
      <c r="I28" s="403"/>
      <c r="J28" s="403"/>
      <c r="K28" s="405" t="str">
        <f>IF(【交付申請】入力!F103="","",【交付申請】入力!F103)</f>
        <v/>
      </c>
      <c r="L28" s="405"/>
      <c r="M28" s="405"/>
      <c r="N28" s="405"/>
      <c r="O28" s="405"/>
      <c r="P28" s="405"/>
    </row>
    <row r="29" spans="1:16" ht="45" customHeight="1" x14ac:dyDescent="0.15">
      <c r="A29" s="339" t="str">
        <f>IF(【交付申請】入力!A104="","",【交付申請】入力!A104)</f>
        <v/>
      </c>
      <c r="B29" s="339"/>
      <c r="C29" s="339"/>
      <c r="D29" s="339"/>
      <c r="E29" s="403" t="str">
        <f>IF(【交付申請】入力!B104="","",【交付申請】入力!B104)</f>
        <v/>
      </c>
      <c r="F29" s="403"/>
      <c r="G29" s="403"/>
      <c r="H29" s="403"/>
      <c r="I29" s="403"/>
      <c r="J29" s="403"/>
      <c r="K29" s="405" t="str">
        <f>IF(【交付申請】入力!F104="","",【交付申請】入力!F104)</f>
        <v/>
      </c>
      <c r="L29" s="405"/>
      <c r="M29" s="405"/>
      <c r="N29" s="405"/>
      <c r="O29" s="405"/>
      <c r="P29" s="405"/>
    </row>
    <row r="30" spans="1:16" ht="45" customHeight="1" x14ac:dyDescent="0.15">
      <c r="A30" s="339" t="str">
        <f>IF(【交付申請】入力!A105="","",【交付申請】入力!A105)</f>
        <v/>
      </c>
      <c r="B30" s="339"/>
      <c r="C30" s="339"/>
      <c r="D30" s="339"/>
      <c r="E30" s="403" t="str">
        <f>IF(【交付申請】入力!B105="","",【交付申請】入力!B105)</f>
        <v/>
      </c>
      <c r="F30" s="403"/>
      <c r="G30" s="403"/>
      <c r="H30" s="403"/>
      <c r="I30" s="403"/>
      <c r="J30" s="403"/>
      <c r="K30" s="405" t="str">
        <f>IF(【交付申請】入力!F105="","",【交付申請】入力!F105)</f>
        <v/>
      </c>
      <c r="L30" s="405"/>
      <c r="M30" s="405"/>
      <c r="N30" s="405"/>
      <c r="O30" s="405"/>
      <c r="P30" s="405"/>
    </row>
    <row r="31" spans="1:16" ht="20.25" customHeight="1" x14ac:dyDescent="0.15">
      <c r="A31" s="402" t="s">
        <v>38</v>
      </c>
      <c r="B31" s="402"/>
      <c r="C31" s="402"/>
      <c r="D31" s="402"/>
      <c r="E31" s="403" t="str">
        <f>IF(SUM(E23:J28)=0,"",SUM(E23:J28))</f>
        <v/>
      </c>
      <c r="F31" s="403"/>
      <c r="G31" s="403"/>
      <c r="H31" s="403"/>
      <c r="I31" s="403"/>
      <c r="J31" s="403"/>
      <c r="K31" s="404"/>
      <c r="L31" s="404"/>
      <c r="M31" s="404"/>
      <c r="N31" s="404"/>
      <c r="O31" s="404"/>
      <c r="P31" s="404"/>
    </row>
    <row r="32" spans="1:16" ht="20.25" customHeight="1" x14ac:dyDescent="0.15">
      <c r="A32" s="402"/>
      <c r="B32" s="402"/>
      <c r="C32" s="402"/>
      <c r="D32" s="402"/>
      <c r="E32" s="403"/>
      <c r="F32" s="403"/>
      <c r="G32" s="403"/>
      <c r="H32" s="403"/>
      <c r="I32" s="403"/>
      <c r="J32" s="403"/>
      <c r="K32" s="404"/>
      <c r="L32" s="404"/>
      <c r="M32" s="404"/>
      <c r="N32" s="404"/>
      <c r="O32" s="404"/>
      <c r="P32" s="404"/>
    </row>
  </sheetData>
  <sheetProtection algorithmName="SHA-512" hashValue="LImH4Zb3HFb49msZV149PA4HxQ0GqEFeu6pXXrMxmmKyUmofOpVBaKtFQQI3R6fttDGB1o6Oc/Z383qRP/8Xog==" saltValue="/GeD1ETUeHCUbnUVWcxI4Q==" spinCount="100000" sheet="1" selectLockedCells="1"/>
  <mergeCells count="55">
    <mergeCell ref="A7:D8"/>
    <mergeCell ref="A26:D26"/>
    <mergeCell ref="E26:J26"/>
    <mergeCell ref="A23:D23"/>
    <mergeCell ref="E23:J23"/>
    <mergeCell ref="A9:D13"/>
    <mergeCell ref="E7:J8"/>
    <mergeCell ref="A19:D20"/>
    <mergeCell ref="A21:D22"/>
    <mergeCell ref="E21:J22"/>
    <mergeCell ref="J4:K4"/>
    <mergeCell ref="L4:P4"/>
    <mergeCell ref="A5:D6"/>
    <mergeCell ref="F2:O3"/>
    <mergeCell ref="A2:D3"/>
    <mergeCell ref="K7:P8"/>
    <mergeCell ref="E9:J13"/>
    <mergeCell ref="K9:L9"/>
    <mergeCell ref="K10:L10"/>
    <mergeCell ref="K11:L11"/>
    <mergeCell ref="K12:L12"/>
    <mergeCell ref="M13:N13"/>
    <mergeCell ref="K13:L13"/>
    <mergeCell ref="M11:N11"/>
    <mergeCell ref="M12:N12"/>
    <mergeCell ref="K21:P22"/>
    <mergeCell ref="A14:D15"/>
    <mergeCell ref="E14:J15"/>
    <mergeCell ref="K14:P15"/>
    <mergeCell ref="A16:D17"/>
    <mergeCell ref="E16:J17"/>
    <mergeCell ref="K16:P17"/>
    <mergeCell ref="K23:P23"/>
    <mergeCell ref="A24:D24"/>
    <mergeCell ref="E24:J24"/>
    <mergeCell ref="K24:P24"/>
    <mergeCell ref="A25:D25"/>
    <mergeCell ref="E25:J25"/>
    <mergeCell ref="K25:P25"/>
    <mergeCell ref="A31:D32"/>
    <mergeCell ref="E31:J32"/>
    <mergeCell ref="K31:P32"/>
    <mergeCell ref="K26:P26"/>
    <mergeCell ref="A27:D27"/>
    <mergeCell ref="E27:J27"/>
    <mergeCell ref="K27:P27"/>
    <mergeCell ref="A28:D28"/>
    <mergeCell ref="E28:J28"/>
    <mergeCell ref="K28:P28"/>
    <mergeCell ref="A29:D29"/>
    <mergeCell ref="E29:J29"/>
    <mergeCell ref="K29:P29"/>
    <mergeCell ref="A30:D30"/>
    <mergeCell ref="E30:J30"/>
    <mergeCell ref="K30:P30"/>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BD72D-CB6C-4ADE-A6DA-41559A7AE71C}">
  <sheetPr>
    <tabColor rgb="FF92D050"/>
  </sheetPr>
  <dimension ref="A1:P30"/>
  <sheetViews>
    <sheetView showGridLines="0" view="pageBreakPreview" zoomScaleNormal="100" zoomScaleSheetLayoutView="100" workbookViewId="0"/>
  </sheetViews>
  <sheetFormatPr defaultColWidth="3.7265625" defaultRowHeight="17.25" customHeight="1" x14ac:dyDescent="0.15"/>
  <cols>
    <col min="1" max="16384" width="3.7265625" style="1"/>
  </cols>
  <sheetData>
    <row r="1" spans="1:16" ht="17.25" customHeight="1" x14ac:dyDescent="0.15">
      <c r="A1" s="1" t="s">
        <v>41</v>
      </c>
    </row>
    <row r="2" spans="1:16" ht="17.25" customHeight="1" x14ac:dyDescent="0.15">
      <c r="B2" s="12"/>
      <c r="C2" s="12"/>
      <c r="D2" s="12"/>
      <c r="E2" s="459" t="s">
        <v>208</v>
      </c>
      <c r="F2" s="459"/>
      <c r="G2" s="459"/>
      <c r="H2" s="459"/>
      <c r="I2" s="459"/>
      <c r="J2" s="459"/>
      <c r="K2" s="459"/>
      <c r="L2" s="459"/>
      <c r="M2" s="12"/>
      <c r="N2" s="12"/>
      <c r="O2" s="12"/>
    </row>
    <row r="3" spans="1:16" ht="17.25" customHeight="1" x14ac:dyDescent="0.15">
      <c r="A3" s="12"/>
      <c r="B3" s="12"/>
      <c r="C3" s="12"/>
      <c r="D3" s="12"/>
      <c r="E3" s="460"/>
      <c r="F3" s="460"/>
      <c r="G3" s="460"/>
      <c r="H3" s="460"/>
      <c r="I3" s="460"/>
      <c r="J3" s="460"/>
      <c r="K3" s="460"/>
      <c r="L3" s="460"/>
      <c r="M3" s="12"/>
      <c r="N3" s="12"/>
      <c r="O3" s="12"/>
    </row>
    <row r="5" spans="1:16" ht="17.25" customHeight="1" x14ac:dyDescent="0.15">
      <c r="A5" s="125"/>
      <c r="B5" s="125"/>
      <c r="C5" s="125"/>
      <c r="D5" s="125"/>
    </row>
    <row r="6" spans="1:16" ht="17.25" customHeight="1" x14ac:dyDescent="0.15">
      <c r="A6" s="125"/>
      <c r="B6" s="125"/>
      <c r="C6" s="125"/>
      <c r="D6" s="125"/>
      <c r="E6" s="19"/>
      <c r="F6" s="5"/>
      <c r="G6" s="5"/>
      <c r="H6" s="8"/>
      <c r="I6" s="8"/>
      <c r="J6" s="8"/>
      <c r="K6" s="8"/>
    </row>
    <row r="7" spans="1:16" ht="18.75" customHeight="1" x14ac:dyDescent="0.15">
      <c r="A7" s="462" t="s">
        <v>161</v>
      </c>
      <c r="B7" s="463"/>
      <c r="C7" s="464"/>
      <c r="D7" s="462" t="s">
        <v>36</v>
      </c>
      <c r="E7" s="463"/>
      <c r="F7" s="463"/>
      <c r="G7" s="463"/>
      <c r="H7" s="462" t="s">
        <v>162</v>
      </c>
      <c r="I7" s="463"/>
      <c r="J7" s="463"/>
      <c r="K7" s="463"/>
      <c r="L7" s="463"/>
      <c r="M7" s="463"/>
      <c r="N7" s="463"/>
      <c r="O7" s="463"/>
      <c r="P7" s="464"/>
    </row>
    <row r="8" spans="1:16" ht="18.75" customHeight="1" x14ac:dyDescent="0.15">
      <c r="A8" s="465"/>
      <c r="B8" s="466"/>
      <c r="C8" s="467"/>
      <c r="D8" s="465"/>
      <c r="E8" s="466"/>
      <c r="F8" s="466"/>
      <c r="G8" s="466"/>
      <c r="H8" s="465"/>
      <c r="I8" s="466"/>
      <c r="J8" s="466"/>
      <c r="K8" s="466"/>
      <c r="L8" s="466"/>
      <c r="M8" s="466"/>
      <c r="N8" s="466"/>
      <c r="O8" s="466"/>
      <c r="P8" s="467"/>
    </row>
    <row r="9" spans="1:16" ht="18.75" customHeight="1" x14ac:dyDescent="0.15">
      <c r="A9" s="468"/>
      <c r="B9" s="469"/>
      <c r="C9" s="470"/>
      <c r="D9" s="468"/>
      <c r="E9" s="469"/>
      <c r="F9" s="469"/>
      <c r="G9" s="469"/>
      <c r="H9" s="465"/>
      <c r="I9" s="466"/>
      <c r="J9" s="466"/>
      <c r="K9" s="466"/>
      <c r="L9" s="466"/>
      <c r="M9" s="466"/>
      <c r="N9" s="466"/>
      <c r="O9" s="466"/>
      <c r="P9" s="467"/>
    </row>
    <row r="10" spans="1:16" ht="18.75" customHeight="1" x14ac:dyDescent="0.15">
      <c r="A10" s="428" t="s">
        <v>266</v>
      </c>
      <c r="B10" s="429"/>
      <c r="C10" s="430"/>
      <c r="D10" s="419" t="str">
        <f>IF(【交付申請】入力!L19=1,IF(K11+(【交付申請】入力!B15-50)*500&gt;K11,K11+(【交付申請】入力!B15-50)*500,K11),"")</f>
        <v/>
      </c>
      <c r="E10" s="420"/>
      <c r="F10" s="420"/>
      <c r="G10" s="420"/>
      <c r="H10" s="27"/>
      <c r="I10" s="28"/>
      <c r="J10" s="28"/>
      <c r="K10" s="28"/>
      <c r="L10" s="28"/>
      <c r="M10" s="28"/>
      <c r="N10" s="28"/>
      <c r="O10" s="28"/>
      <c r="P10" s="29"/>
    </row>
    <row r="11" spans="1:16" ht="18.75" customHeight="1" x14ac:dyDescent="0.15">
      <c r="A11" s="431"/>
      <c r="B11" s="432"/>
      <c r="C11" s="433"/>
      <c r="D11" s="422"/>
      <c r="E11" s="423"/>
      <c r="F11" s="423"/>
      <c r="G11" s="423"/>
      <c r="H11" s="458" t="s">
        <v>67</v>
      </c>
      <c r="I11" s="454"/>
      <c r="J11" s="20"/>
      <c r="K11" s="461">
        <v>100000</v>
      </c>
      <c r="L11" s="461"/>
      <c r="M11" s="461"/>
      <c r="N11" s="20"/>
      <c r="O11" s="20"/>
      <c r="P11" s="21"/>
    </row>
    <row r="12" spans="1:16" ht="18.75" customHeight="1" x14ac:dyDescent="0.15">
      <c r="A12" s="431"/>
      <c r="B12" s="432"/>
      <c r="C12" s="433"/>
      <c r="D12" s="422"/>
      <c r="E12" s="423"/>
      <c r="F12" s="423"/>
      <c r="G12" s="423"/>
      <c r="H12" s="13"/>
      <c r="I12" s="14"/>
      <c r="J12" s="14"/>
      <c r="K12" s="14"/>
      <c r="L12" s="14"/>
      <c r="M12" s="14"/>
      <c r="N12" s="14"/>
      <c r="O12" s="14"/>
      <c r="P12" s="15"/>
    </row>
    <row r="13" spans="1:16" ht="18.75" customHeight="1" x14ac:dyDescent="0.15">
      <c r="A13" s="431"/>
      <c r="B13" s="432"/>
      <c r="C13" s="433"/>
      <c r="D13" s="422"/>
      <c r="E13" s="423"/>
      <c r="F13" s="423"/>
      <c r="G13" s="423"/>
      <c r="H13" s="458" t="s">
        <v>272</v>
      </c>
      <c r="I13" s="454"/>
      <c r="J13" s="454" t="s">
        <v>44</v>
      </c>
      <c r="K13" s="454"/>
      <c r="L13" s="454"/>
      <c r="M13" s="14"/>
      <c r="N13" s="14"/>
      <c r="O13" s="9"/>
      <c r="P13" s="10"/>
    </row>
    <row r="14" spans="1:16" ht="18.75" customHeight="1" x14ac:dyDescent="0.15">
      <c r="A14" s="431"/>
      <c r="B14" s="432"/>
      <c r="C14" s="433"/>
      <c r="D14" s="422"/>
      <c r="E14" s="423"/>
      <c r="F14" s="423"/>
      <c r="G14" s="423"/>
      <c r="H14" s="458" t="s">
        <v>42</v>
      </c>
      <c r="I14" s="454"/>
      <c r="J14" s="454"/>
      <c r="K14" s="14" t="str">
        <f>IF(【交付申請】入力!L19=1,【交付申請】入力!$B$15,"")</f>
        <v/>
      </c>
      <c r="L14" s="471" t="s">
        <v>43</v>
      </c>
      <c r="M14" s="471"/>
      <c r="N14" s="471"/>
      <c r="O14" s="9"/>
      <c r="P14" s="10"/>
    </row>
    <row r="15" spans="1:16" ht="18.75" customHeight="1" x14ac:dyDescent="0.15">
      <c r="A15" s="434"/>
      <c r="B15" s="435"/>
      <c r="C15" s="436"/>
      <c r="D15" s="425"/>
      <c r="E15" s="426"/>
      <c r="F15" s="426"/>
      <c r="G15" s="426"/>
      <c r="H15" s="13"/>
      <c r="I15" s="14"/>
      <c r="J15" s="110"/>
      <c r="K15" s="110"/>
      <c r="L15" s="110"/>
      <c r="M15" s="110"/>
      <c r="N15" s="110"/>
      <c r="O15" s="110"/>
      <c r="P15" s="114"/>
    </row>
    <row r="16" spans="1:16" ht="18.75" customHeight="1" x14ac:dyDescent="0.15">
      <c r="A16" s="428" t="s">
        <v>267</v>
      </c>
      <c r="B16" s="429"/>
      <c r="C16" s="430"/>
      <c r="D16" s="419" t="str">
        <f>IF(【交付申請】入力!L15=0,"",IF(【交付申請】入力!$L$15=1,5000,IF(【交付申請】入力!$L$15=2,50000,【交付申請】入力!$B$15*100)))</f>
        <v/>
      </c>
      <c r="E16" s="420"/>
      <c r="F16" s="420"/>
      <c r="G16" s="420"/>
      <c r="H16" s="456" t="s">
        <v>67</v>
      </c>
      <c r="I16" s="457"/>
      <c r="J16" s="109"/>
      <c r="K16" s="455" t="s">
        <v>271</v>
      </c>
      <c r="L16" s="455"/>
      <c r="M16" s="455"/>
      <c r="N16" s="112"/>
      <c r="O16" s="112"/>
      <c r="P16" s="113"/>
    </row>
    <row r="17" spans="1:16" ht="18.75" customHeight="1" x14ac:dyDescent="0.15">
      <c r="A17" s="431"/>
      <c r="B17" s="432"/>
      <c r="C17" s="433"/>
      <c r="D17" s="422"/>
      <c r="E17" s="423"/>
      <c r="F17" s="423"/>
      <c r="G17" s="423"/>
      <c r="H17" s="124"/>
      <c r="I17" s="115"/>
      <c r="J17" s="115"/>
      <c r="K17" s="115"/>
      <c r="L17" s="115"/>
      <c r="M17" s="115"/>
      <c r="N17" s="115"/>
      <c r="O17" s="115"/>
      <c r="P17" s="116"/>
    </row>
    <row r="18" spans="1:16" ht="18.75" customHeight="1" x14ac:dyDescent="0.15">
      <c r="A18" s="431"/>
      <c r="B18" s="432"/>
      <c r="C18" s="433"/>
      <c r="D18" s="422"/>
      <c r="E18" s="423"/>
      <c r="F18" s="423"/>
      <c r="G18" s="423"/>
      <c r="H18" s="458" t="s">
        <v>272</v>
      </c>
      <c r="I18" s="454"/>
      <c r="J18" s="454" t="s">
        <v>44</v>
      </c>
      <c r="K18" s="454"/>
      <c r="L18" s="454"/>
      <c r="M18" s="110"/>
      <c r="N18" s="110"/>
      <c r="O18" s="115"/>
      <c r="P18" s="116"/>
    </row>
    <row r="19" spans="1:16" ht="18.75" customHeight="1" x14ac:dyDescent="0.15">
      <c r="A19" s="431"/>
      <c r="B19" s="432"/>
      <c r="C19" s="433"/>
      <c r="D19" s="422"/>
      <c r="E19" s="423"/>
      <c r="F19" s="423"/>
      <c r="G19" s="423"/>
      <c r="H19" s="452" t="s">
        <v>45</v>
      </c>
      <c r="I19" s="453"/>
      <c r="J19" s="453"/>
      <c r="K19" s="110" t="str">
        <f>IF(【交付申請】入力!$B$15=0,"",【交付申請】入力!$B$15)</f>
        <v/>
      </c>
      <c r="L19" s="346" t="s">
        <v>46</v>
      </c>
      <c r="M19" s="346"/>
      <c r="N19" s="346"/>
      <c r="O19" s="115"/>
      <c r="P19" s="116"/>
    </row>
    <row r="20" spans="1:16" ht="18.75" customHeight="1" x14ac:dyDescent="0.15">
      <c r="A20" s="434"/>
      <c r="B20" s="435"/>
      <c r="C20" s="436"/>
      <c r="D20" s="425"/>
      <c r="E20" s="426"/>
      <c r="F20" s="426"/>
      <c r="G20" s="426"/>
      <c r="H20" s="449" t="s">
        <v>270</v>
      </c>
      <c r="I20" s="450"/>
      <c r="J20" s="450"/>
      <c r="K20" s="450"/>
      <c r="L20" s="450"/>
      <c r="M20" s="450"/>
      <c r="N20" s="450"/>
      <c r="O20" s="450"/>
      <c r="P20" s="451"/>
    </row>
    <row r="21" spans="1:16" ht="18.75" customHeight="1" x14ac:dyDescent="0.15">
      <c r="A21" s="428" t="s">
        <v>268</v>
      </c>
      <c r="B21" s="429"/>
      <c r="C21" s="430"/>
      <c r="D21" s="419" t="str">
        <f>IFERROR(IF(【交付申請】入力!L19=2,I23*100,""),"")</f>
        <v/>
      </c>
      <c r="E21" s="420"/>
      <c r="F21" s="420"/>
      <c r="G21" s="421"/>
      <c r="H21" s="111"/>
      <c r="I21" s="112"/>
      <c r="J21" s="112"/>
      <c r="K21" s="112"/>
      <c r="L21" s="112"/>
      <c r="M21" s="112"/>
      <c r="N21" s="112"/>
      <c r="O21" s="112"/>
      <c r="P21" s="113"/>
    </row>
    <row r="22" spans="1:16" ht="18.75" customHeight="1" x14ac:dyDescent="0.15">
      <c r="A22" s="431"/>
      <c r="B22" s="432"/>
      <c r="C22" s="433"/>
      <c r="D22" s="422"/>
      <c r="E22" s="423"/>
      <c r="F22" s="423"/>
      <c r="G22" s="424"/>
      <c r="H22" s="410" t="s">
        <v>269</v>
      </c>
      <c r="I22" s="411"/>
      <c r="J22" s="411"/>
      <c r="K22" s="411"/>
      <c r="L22" s="411"/>
      <c r="M22" s="411"/>
      <c r="N22" s="411"/>
      <c r="O22" s="411"/>
      <c r="P22" s="437"/>
    </row>
    <row r="23" spans="1:16" ht="18.75" customHeight="1" x14ac:dyDescent="0.15">
      <c r="A23" s="431"/>
      <c r="B23" s="432"/>
      <c r="C23" s="433"/>
      <c r="D23" s="422"/>
      <c r="E23" s="423"/>
      <c r="F23" s="423"/>
      <c r="G23" s="424"/>
      <c r="H23" s="13"/>
      <c r="I23" s="447" t="str">
        <f>IF(IF(【交付申請】入力!L19=2,【交付申請】入力!L69,"")=0,"",IF(【交付申請】入力!L19=2,【交付申請】入力!L69,""))</f>
        <v/>
      </c>
      <c r="J23" s="447"/>
      <c r="K23" s="448" t="s">
        <v>47</v>
      </c>
      <c r="L23" s="448"/>
      <c r="M23" s="14"/>
      <c r="N23" s="14"/>
      <c r="O23" s="14"/>
      <c r="P23" s="15"/>
    </row>
    <row r="24" spans="1:16" ht="18.75" customHeight="1" x14ac:dyDescent="0.15">
      <c r="A24" s="431"/>
      <c r="B24" s="432"/>
      <c r="C24" s="433"/>
      <c r="D24" s="422"/>
      <c r="E24" s="423"/>
      <c r="F24" s="423"/>
      <c r="G24" s="424"/>
      <c r="H24" s="13"/>
      <c r="I24" s="30"/>
      <c r="J24" s="30"/>
      <c r="K24" s="30"/>
      <c r="L24" s="30"/>
      <c r="M24" s="30"/>
      <c r="N24" s="30"/>
      <c r="O24" s="30"/>
      <c r="P24" s="31"/>
    </row>
    <row r="25" spans="1:16" ht="18.75" customHeight="1" x14ac:dyDescent="0.15">
      <c r="A25" s="434"/>
      <c r="B25" s="435"/>
      <c r="C25" s="436"/>
      <c r="D25" s="425"/>
      <c r="E25" s="426"/>
      <c r="F25" s="426"/>
      <c r="G25" s="427"/>
      <c r="H25" s="16"/>
      <c r="I25" s="17"/>
      <c r="J25" s="17"/>
      <c r="K25" s="17"/>
      <c r="L25" s="17"/>
      <c r="M25" s="17"/>
      <c r="N25" s="17"/>
      <c r="O25" s="17"/>
      <c r="P25" s="18"/>
    </row>
    <row r="26" spans="1:16" ht="18.75" customHeight="1" x14ac:dyDescent="0.15">
      <c r="A26" s="428" t="s">
        <v>38</v>
      </c>
      <c r="B26" s="429"/>
      <c r="C26" s="430"/>
      <c r="D26" s="419" t="str">
        <f>IF(SUM(D10:G25)=0,"",SUM(D10:G25))</f>
        <v/>
      </c>
      <c r="E26" s="420"/>
      <c r="F26" s="420"/>
      <c r="G26" s="421"/>
      <c r="H26" s="438"/>
      <c r="I26" s="439"/>
      <c r="J26" s="439"/>
      <c r="K26" s="439"/>
      <c r="L26" s="439"/>
      <c r="M26" s="439"/>
      <c r="N26" s="439"/>
      <c r="O26" s="439"/>
      <c r="P26" s="440"/>
    </row>
    <row r="27" spans="1:16" ht="18.75" customHeight="1" x14ac:dyDescent="0.15">
      <c r="A27" s="431"/>
      <c r="B27" s="432"/>
      <c r="C27" s="433"/>
      <c r="D27" s="422"/>
      <c r="E27" s="423"/>
      <c r="F27" s="423"/>
      <c r="G27" s="424"/>
      <c r="H27" s="441"/>
      <c r="I27" s="442"/>
      <c r="J27" s="442"/>
      <c r="K27" s="442"/>
      <c r="L27" s="442"/>
      <c r="M27" s="442"/>
      <c r="N27" s="442"/>
      <c r="O27" s="442"/>
      <c r="P27" s="443"/>
    </row>
    <row r="28" spans="1:16" ht="18.75" customHeight="1" x14ac:dyDescent="0.15">
      <c r="A28" s="431"/>
      <c r="B28" s="432"/>
      <c r="C28" s="433"/>
      <c r="D28" s="422"/>
      <c r="E28" s="423"/>
      <c r="F28" s="423"/>
      <c r="G28" s="424"/>
      <c r="H28" s="441"/>
      <c r="I28" s="442"/>
      <c r="J28" s="442"/>
      <c r="K28" s="442"/>
      <c r="L28" s="442"/>
      <c r="M28" s="442"/>
      <c r="N28" s="442"/>
      <c r="O28" s="442"/>
      <c r="P28" s="443"/>
    </row>
    <row r="29" spans="1:16" ht="18.75" customHeight="1" x14ac:dyDescent="0.15">
      <c r="A29" s="431"/>
      <c r="B29" s="432"/>
      <c r="C29" s="433"/>
      <c r="D29" s="422"/>
      <c r="E29" s="423"/>
      <c r="F29" s="423"/>
      <c r="G29" s="424"/>
      <c r="H29" s="441"/>
      <c r="I29" s="442"/>
      <c r="J29" s="442"/>
      <c r="K29" s="442"/>
      <c r="L29" s="442"/>
      <c r="M29" s="442"/>
      <c r="N29" s="442"/>
      <c r="O29" s="442"/>
      <c r="P29" s="443"/>
    </row>
    <row r="30" spans="1:16" ht="18.75" customHeight="1" x14ac:dyDescent="0.15">
      <c r="A30" s="434"/>
      <c r="B30" s="435"/>
      <c r="C30" s="436"/>
      <c r="D30" s="425"/>
      <c r="E30" s="426"/>
      <c r="F30" s="426"/>
      <c r="G30" s="427"/>
      <c r="H30" s="444"/>
      <c r="I30" s="445"/>
      <c r="J30" s="445"/>
      <c r="K30" s="445"/>
      <c r="L30" s="445"/>
      <c r="M30" s="445"/>
      <c r="N30" s="445"/>
      <c r="O30" s="445"/>
      <c r="P30" s="446"/>
    </row>
  </sheetData>
  <sheetProtection algorithmName="SHA-512" hashValue="C1F4LM+e+TQpSxActwLAzOxU+iaE8ozTCtC5W9NWIFabuRMA8yuhi0qoyA7WSNZj0S4sFo4AAOn9h6VXgm6QdA==" saltValue="h0Z0fN2BkTXcaFqguFQVRg==" spinCount="100000" sheet="1" selectLockedCells="1"/>
  <mergeCells count="29">
    <mergeCell ref="D16:G20"/>
    <mergeCell ref="E2:L3"/>
    <mergeCell ref="K11:M11"/>
    <mergeCell ref="A7:C9"/>
    <mergeCell ref="D7:G9"/>
    <mergeCell ref="H7:P9"/>
    <mergeCell ref="A10:C15"/>
    <mergeCell ref="J13:L13"/>
    <mergeCell ref="H11:I11"/>
    <mergeCell ref="H13:I13"/>
    <mergeCell ref="D10:G15"/>
    <mergeCell ref="L14:N14"/>
    <mergeCell ref="H14:J14"/>
    <mergeCell ref="D21:G25"/>
    <mergeCell ref="D26:G30"/>
    <mergeCell ref="A16:C20"/>
    <mergeCell ref="H22:P22"/>
    <mergeCell ref="H26:P30"/>
    <mergeCell ref="I23:J23"/>
    <mergeCell ref="K23:L23"/>
    <mergeCell ref="A21:C25"/>
    <mergeCell ref="A26:C30"/>
    <mergeCell ref="H20:P20"/>
    <mergeCell ref="H19:J19"/>
    <mergeCell ref="L19:N19"/>
    <mergeCell ref="J18:L18"/>
    <mergeCell ref="K16:M16"/>
    <mergeCell ref="H16:I16"/>
    <mergeCell ref="H18:I18"/>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A12FF-ED3C-4A40-913B-B509ED91A4BC}">
  <sheetPr>
    <tabColor rgb="FF92D050"/>
  </sheetPr>
  <dimension ref="A1:P26"/>
  <sheetViews>
    <sheetView showGridLines="0" view="pageBreakPreview" zoomScaleNormal="100" zoomScaleSheetLayoutView="100" workbookViewId="0"/>
  </sheetViews>
  <sheetFormatPr defaultColWidth="3.7265625" defaultRowHeight="17.25" customHeight="1" x14ac:dyDescent="0.15"/>
  <cols>
    <col min="1" max="16384" width="3.7265625" style="1"/>
  </cols>
  <sheetData>
    <row r="1" spans="1:16" ht="17.25" customHeight="1" x14ac:dyDescent="0.15">
      <c r="A1" s="1" t="s">
        <v>48</v>
      </c>
    </row>
    <row r="2" spans="1:16" ht="17.25" customHeight="1" x14ac:dyDescent="0.15">
      <c r="B2" s="12"/>
      <c r="C2" s="12"/>
      <c r="D2" s="12"/>
      <c r="E2" s="477" t="s">
        <v>49</v>
      </c>
      <c r="F2" s="477"/>
      <c r="G2" s="477"/>
      <c r="H2" s="477"/>
      <c r="I2" s="477"/>
      <c r="J2" s="477"/>
      <c r="K2" s="477"/>
      <c r="L2" s="477"/>
      <c r="M2" s="12"/>
      <c r="N2" s="12"/>
      <c r="O2" s="12"/>
    </row>
    <row r="3" spans="1:16" ht="17.25" customHeight="1" x14ac:dyDescent="0.15">
      <c r="A3" s="12"/>
      <c r="B3" s="12"/>
      <c r="C3" s="12"/>
      <c r="D3" s="12"/>
      <c r="E3" s="477"/>
      <c r="F3" s="477"/>
      <c r="G3" s="477"/>
      <c r="H3" s="477"/>
      <c r="I3" s="477"/>
      <c r="J3" s="477"/>
      <c r="K3" s="477"/>
      <c r="L3" s="477"/>
      <c r="M3" s="12"/>
      <c r="N3" s="12"/>
      <c r="O3" s="12"/>
    </row>
    <row r="4" spans="1:16" ht="17.25" customHeight="1" x14ac:dyDescent="0.15">
      <c r="A4" s="5"/>
      <c r="B4" s="5"/>
      <c r="C4" s="5"/>
      <c r="D4" s="5"/>
      <c r="L4" s="478" t="str">
        <f>IF(【交付申請】入力!$B$11=0,"",【交付申請】入力!$B$11)</f>
        <v/>
      </c>
      <c r="M4" s="478"/>
      <c r="N4" s="478"/>
      <c r="O4" s="478"/>
      <c r="P4" s="478"/>
    </row>
    <row r="5" spans="1:16" ht="17.25" customHeight="1" x14ac:dyDescent="0.15">
      <c r="A5" s="5"/>
      <c r="B5" s="5"/>
      <c r="C5" s="5"/>
      <c r="D5" s="5"/>
      <c r="E5" s="19"/>
      <c r="F5" s="5"/>
      <c r="G5" s="5"/>
      <c r="H5" s="8"/>
      <c r="I5" s="8"/>
      <c r="J5" s="8"/>
      <c r="K5" s="8"/>
    </row>
    <row r="6" spans="1:16" ht="17.25" customHeight="1" x14ac:dyDescent="0.15">
      <c r="A6" s="339" t="s">
        <v>50</v>
      </c>
      <c r="B6" s="339"/>
      <c r="C6" s="339"/>
      <c r="D6" s="339" t="s">
        <v>51</v>
      </c>
      <c r="E6" s="339"/>
      <c r="F6" s="339"/>
      <c r="G6" s="339" t="s">
        <v>52</v>
      </c>
      <c r="H6" s="339"/>
      <c r="I6" s="339"/>
      <c r="J6" s="339"/>
      <c r="K6" s="339"/>
      <c r="L6" s="339"/>
      <c r="M6" s="339"/>
      <c r="N6" s="339" t="s">
        <v>53</v>
      </c>
      <c r="O6" s="339"/>
      <c r="P6" s="339"/>
    </row>
    <row r="7" spans="1:16" ht="17.25" customHeight="1" x14ac:dyDescent="0.15">
      <c r="A7" s="339"/>
      <c r="B7" s="339"/>
      <c r="C7" s="339"/>
      <c r="D7" s="339"/>
      <c r="E7" s="339"/>
      <c r="F7" s="339"/>
      <c r="G7" s="339"/>
      <c r="H7" s="339"/>
      <c r="I7" s="339"/>
      <c r="J7" s="339"/>
      <c r="K7" s="339"/>
      <c r="L7" s="339"/>
      <c r="M7" s="339"/>
      <c r="N7" s="339"/>
      <c r="O7" s="339"/>
      <c r="P7" s="339"/>
    </row>
    <row r="8" spans="1:16" ht="35.25" customHeight="1" x14ac:dyDescent="0.15">
      <c r="A8" s="472" t="str">
        <f>IF(【交付申請】入力!A118="","",【交付申請】入力!A118)</f>
        <v/>
      </c>
      <c r="B8" s="472"/>
      <c r="C8" s="472"/>
      <c r="D8" s="379" t="str">
        <f>IF(【交付申請】入力!B118="","",【交付申請】入力!B118)</f>
        <v/>
      </c>
      <c r="E8" s="379"/>
      <c r="F8" s="379"/>
      <c r="G8" s="473" t="str">
        <f>IF(【交付申請】入力!F118="","",【交付申請】入力!F118)</f>
        <v/>
      </c>
      <c r="H8" s="473"/>
      <c r="I8" s="473"/>
      <c r="J8" s="473"/>
      <c r="K8" s="473"/>
      <c r="L8" s="473"/>
      <c r="M8" s="473"/>
      <c r="N8" s="474" t="str">
        <f>ASC(IF(【交付申請】入力!L118="","",【交付申請】入力!L118))</f>
        <v/>
      </c>
      <c r="O8" s="475"/>
      <c r="P8" s="476"/>
    </row>
    <row r="9" spans="1:16" ht="35.25" customHeight="1" x14ac:dyDescent="0.15">
      <c r="A9" s="472" t="str">
        <f>IF(【交付申請】入力!A119="","",【交付申請】入力!A119)</f>
        <v/>
      </c>
      <c r="B9" s="472"/>
      <c r="C9" s="472"/>
      <c r="D9" s="379" t="str">
        <f>IF(【交付申請】入力!B119="","",【交付申請】入力!B119)</f>
        <v/>
      </c>
      <c r="E9" s="379"/>
      <c r="F9" s="379"/>
      <c r="G9" s="473" t="str">
        <f>IF(【交付申請】入力!F119="","",【交付申請】入力!F119)</f>
        <v/>
      </c>
      <c r="H9" s="473"/>
      <c r="I9" s="473"/>
      <c r="J9" s="473"/>
      <c r="K9" s="473"/>
      <c r="L9" s="473"/>
      <c r="M9" s="473"/>
      <c r="N9" s="474" t="str">
        <f>ASC(IF(【交付申請】入力!L119="","",【交付申請】入力!L119))</f>
        <v/>
      </c>
      <c r="O9" s="475"/>
      <c r="P9" s="476"/>
    </row>
    <row r="10" spans="1:16" ht="35.25" customHeight="1" x14ac:dyDescent="0.15">
      <c r="A10" s="472" t="str">
        <f>IF(【交付申請】入力!A120="","",【交付申請】入力!A120)</f>
        <v/>
      </c>
      <c r="B10" s="472"/>
      <c r="C10" s="472"/>
      <c r="D10" s="379" t="str">
        <f>IF(【交付申請】入力!B120="","",【交付申請】入力!B120)</f>
        <v/>
      </c>
      <c r="E10" s="379"/>
      <c r="F10" s="379"/>
      <c r="G10" s="473" t="str">
        <f>IF(【交付申請】入力!F120="","",【交付申請】入力!F120)</f>
        <v/>
      </c>
      <c r="H10" s="473"/>
      <c r="I10" s="473"/>
      <c r="J10" s="473"/>
      <c r="K10" s="473"/>
      <c r="L10" s="473"/>
      <c r="M10" s="473"/>
      <c r="N10" s="474" t="str">
        <f>ASC(IF(【交付申請】入力!L120="","",【交付申請】入力!L120))</f>
        <v/>
      </c>
      <c r="O10" s="475"/>
      <c r="P10" s="476"/>
    </row>
    <row r="11" spans="1:16" ht="35.25" customHeight="1" x14ac:dyDescent="0.15">
      <c r="A11" s="472" t="str">
        <f>IF(【交付申請】入力!A121="","",【交付申請】入力!A121)</f>
        <v/>
      </c>
      <c r="B11" s="472"/>
      <c r="C11" s="472"/>
      <c r="D11" s="379" t="str">
        <f>IF(【交付申請】入力!B121="","",【交付申請】入力!B121)</f>
        <v/>
      </c>
      <c r="E11" s="379"/>
      <c r="F11" s="379"/>
      <c r="G11" s="473" t="str">
        <f>IF(【交付申請】入力!F121="","",【交付申請】入力!F121)</f>
        <v/>
      </c>
      <c r="H11" s="473"/>
      <c r="I11" s="473"/>
      <c r="J11" s="473"/>
      <c r="K11" s="473"/>
      <c r="L11" s="473"/>
      <c r="M11" s="473"/>
      <c r="N11" s="474" t="str">
        <f>ASC(IF(【交付申請】入力!L121="","",【交付申請】入力!L121))</f>
        <v/>
      </c>
      <c r="O11" s="475"/>
      <c r="P11" s="476"/>
    </row>
    <row r="12" spans="1:16" ht="35.25" customHeight="1" x14ac:dyDescent="0.15">
      <c r="A12" s="472" t="str">
        <f>IF(【交付申請】入力!A122="","",【交付申請】入力!A122)</f>
        <v/>
      </c>
      <c r="B12" s="472"/>
      <c r="C12" s="472"/>
      <c r="D12" s="379" t="str">
        <f>IF(【交付申請】入力!B122="","",【交付申請】入力!B122)</f>
        <v/>
      </c>
      <c r="E12" s="379"/>
      <c r="F12" s="379"/>
      <c r="G12" s="473" t="str">
        <f>IF(【交付申請】入力!F122="","",【交付申請】入力!F122)</f>
        <v/>
      </c>
      <c r="H12" s="473"/>
      <c r="I12" s="473"/>
      <c r="J12" s="473"/>
      <c r="K12" s="473"/>
      <c r="L12" s="473"/>
      <c r="M12" s="473"/>
      <c r="N12" s="474" t="str">
        <f>ASC(IF(【交付申請】入力!L122="","",【交付申請】入力!L122))</f>
        <v/>
      </c>
      <c r="O12" s="475"/>
      <c r="P12" s="476"/>
    </row>
    <row r="13" spans="1:16" ht="35.25" customHeight="1" x14ac:dyDescent="0.15">
      <c r="A13" s="472" t="str">
        <f>IF(【交付申請】入力!A123="","",【交付申請】入力!A123)</f>
        <v/>
      </c>
      <c r="B13" s="472"/>
      <c r="C13" s="472"/>
      <c r="D13" s="379" t="str">
        <f>IF(【交付申請】入力!B123="","",【交付申請】入力!B123)</f>
        <v/>
      </c>
      <c r="E13" s="379"/>
      <c r="F13" s="379"/>
      <c r="G13" s="473" t="str">
        <f>IF(【交付申請】入力!F123="","",【交付申請】入力!F123)</f>
        <v/>
      </c>
      <c r="H13" s="473"/>
      <c r="I13" s="473"/>
      <c r="J13" s="473"/>
      <c r="K13" s="473"/>
      <c r="L13" s="473"/>
      <c r="M13" s="473"/>
      <c r="N13" s="474" t="str">
        <f>ASC(IF(【交付申請】入力!L123="","",【交付申請】入力!L123))</f>
        <v/>
      </c>
      <c r="O13" s="475"/>
      <c r="P13" s="476"/>
    </row>
    <row r="14" spans="1:16" ht="35.25" customHeight="1" x14ac:dyDescent="0.15">
      <c r="A14" s="472" t="str">
        <f>IF(【交付申請】入力!A124="","",【交付申請】入力!A124)</f>
        <v/>
      </c>
      <c r="B14" s="472"/>
      <c r="C14" s="472"/>
      <c r="D14" s="379" t="str">
        <f>IF(【交付申請】入力!B124="","",【交付申請】入力!B124)</f>
        <v/>
      </c>
      <c r="E14" s="379"/>
      <c r="F14" s="379"/>
      <c r="G14" s="473" t="str">
        <f>IF(【交付申請】入力!F124="","",【交付申請】入力!F124)</f>
        <v/>
      </c>
      <c r="H14" s="473"/>
      <c r="I14" s="473"/>
      <c r="J14" s="473"/>
      <c r="K14" s="473"/>
      <c r="L14" s="473"/>
      <c r="M14" s="473"/>
      <c r="N14" s="474" t="str">
        <f>ASC(IF(【交付申請】入力!L124="","",【交付申請】入力!L124))</f>
        <v/>
      </c>
      <c r="O14" s="475"/>
      <c r="P14" s="476"/>
    </row>
    <row r="15" spans="1:16" ht="35.25" customHeight="1" x14ac:dyDescent="0.15">
      <c r="A15" s="472" t="str">
        <f>IF(【交付申請】入力!A125="","",【交付申請】入力!A125)</f>
        <v/>
      </c>
      <c r="B15" s="472"/>
      <c r="C15" s="472"/>
      <c r="D15" s="379" t="str">
        <f>IF(【交付申請】入力!B125="","",【交付申請】入力!B125)</f>
        <v/>
      </c>
      <c r="E15" s="379"/>
      <c r="F15" s="379"/>
      <c r="G15" s="473" t="str">
        <f>IF(【交付申請】入力!F125="","",【交付申請】入力!F125)</f>
        <v/>
      </c>
      <c r="H15" s="473"/>
      <c r="I15" s="473"/>
      <c r="J15" s="473"/>
      <c r="K15" s="473"/>
      <c r="L15" s="473"/>
      <c r="M15" s="473"/>
      <c r="N15" s="474" t="str">
        <f>ASC(IF(【交付申請】入力!L125="","",【交付申請】入力!L125))</f>
        <v/>
      </c>
      <c r="O15" s="475"/>
      <c r="P15" s="476"/>
    </row>
    <row r="16" spans="1:16" ht="35.25" customHeight="1" x14ac:dyDescent="0.15">
      <c r="A16" s="472" t="str">
        <f>IF(【交付申請】入力!A126="","",【交付申請】入力!A126)</f>
        <v/>
      </c>
      <c r="B16" s="472"/>
      <c r="C16" s="472"/>
      <c r="D16" s="379" t="str">
        <f>IF(【交付申請】入力!B126="","",【交付申請】入力!B126)</f>
        <v/>
      </c>
      <c r="E16" s="379"/>
      <c r="F16" s="379"/>
      <c r="G16" s="473" t="str">
        <f>IF(【交付申請】入力!F126="","",【交付申請】入力!F126)</f>
        <v/>
      </c>
      <c r="H16" s="473"/>
      <c r="I16" s="473"/>
      <c r="J16" s="473"/>
      <c r="K16" s="473"/>
      <c r="L16" s="473"/>
      <c r="M16" s="473"/>
      <c r="N16" s="474" t="str">
        <f>ASC(IF(【交付申請】入力!L126="","",【交付申請】入力!L126))</f>
        <v/>
      </c>
      <c r="O16" s="475"/>
      <c r="P16" s="476"/>
    </row>
    <row r="17" spans="1:16" ht="35.25" customHeight="1" x14ac:dyDescent="0.15">
      <c r="A17" s="472" t="str">
        <f>IF(【交付申請】入力!A127="","",【交付申請】入力!A127)</f>
        <v/>
      </c>
      <c r="B17" s="472"/>
      <c r="C17" s="472"/>
      <c r="D17" s="379" t="str">
        <f>IF(【交付申請】入力!B127="","",【交付申請】入力!B127)</f>
        <v/>
      </c>
      <c r="E17" s="379"/>
      <c r="F17" s="379"/>
      <c r="G17" s="473" t="str">
        <f>IF(【交付申請】入力!F127="","",【交付申請】入力!F127)</f>
        <v/>
      </c>
      <c r="H17" s="473"/>
      <c r="I17" s="473"/>
      <c r="J17" s="473"/>
      <c r="K17" s="473"/>
      <c r="L17" s="473"/>
      <c r="M17" s="473"/>
      <c r="N17" s="474" t="str">
        <f>ASC(IF(【交付申請】入力!L127="","",【交付申請】入力!L127))</f>
        <v/>
      </c>
      <c r="O17" s="475"/>
      <c r="P17" s="476"/>
    </row>
    <row r="18" spans="1:16" ht="35.25" customHeight="1" x14ac:dyDescent="0.15">
      <c r="A18" s="472" t="str">
        <f>IF(【交付申請】入力!A128="","",【交付申請】入力!A128)</f>
        <v/>
      </c>
      <c r="B18" s="472"/>
      <c r="C18" s="472"/>
      <c r="D18" s="379" t="str">
        <f>IF(【交付申請】入力!B128="","",【交付申請】入力!B128)</f>
        <v/>
      </c>
      <c r="E18" s="379"/>
      <c r="F18" s="379"/>
      <c r="G18" s="473" t="str">
        <f>IF(【交付申請】入力!F128="","",【交付申請】入力!F128)</f>
        <v/>
      </c>
      <c r="H18" s="473"/>
      <c r="I18" s="473"/>
      <c r="J18" s="473"/>
      <c r="K18" s="473"/>
      <c r="L18" s="473"/>
      <c r="M18" s="473"/>
      <c r="N18" s="474" t="str">
        <f>ASC(IF(【交付申請】入力!L128="","",【交付申請】入力!L128))</f>
        <v/>
      </c>
      <c r="O18" s="475"/>
      <c r="P18" s="476"/>
    </row>
    <row r="19" spans="1:16" ht="35.25" customHeight="1" x14ac:dyDescent="0.15">
      <c r="A19" s="472" t="str">
        <f>IF(【交付申請】入力!A129="","",【交付申請】入力!A129)</f>
        <v/>
      </c>
      <c r="B19" s="472"/>
      <c r="C19" s="472"/>
      <c r="D19" s="379" t="str">
        <f>IF(【交付申請】入力!B129="","",【交付申請】入力!B129)</f>
        <v/>
      </c>
      <c r="E19" s="379"/>
      <c r="F19" s="379"/>
      <c r="G19" s="473" t="str">
        <f>IF(【交付申請】入力!F129="","",【交付申請】入力!F129)</f>
        <v/>
      </c>
      <c r="H19" s="473"/>
      <c r="I19" s="473"/>
      <c r="J19" s="473"/>
      <c r="K19" s="473"/>
      <c r="L19" s="473"/>
      <c r="M19" s="473"/>
      <c r="N19" s="474" t="str">
        <f>ASC(IF(【交付申請】入力!L129="","",【交付申請】入力!L129))</f>
        <v/>
      </c>
      <c r="O19" s="475"/>
      <c r="P19" s="476"/>
    </row>
    <row r="20" spans="1:16" ht="35.25" customHeight="1" x14ac:dyDescent="0.15">
      <c r="A20" s="472" t="str">
        <f>IF(【交付申請】入力!A130="","",【交付申請】入力!A130)</f>
        <v/>
      </c>
      <c r="B20" s="472"/>
      <c r="C20" s="472"/>
      <c r="D20" s="379" t="str">
        <f>IF(【交付申請】入力!B130="","",【交付申請】入力!B130)</f>
        <v/>
      </c>
      <c r="E20" s="379"/>
      <c r="F20" s="379"/>
      <c r="G20" s="473" t="str">
        <f>IF(【交付申請】入力!F130="","",【交付申請】入力!F130)</f>
        <v/>
      </c>
      <c r="H20" s="473"/>
      <c r="I20" s="473"/>
      <c r="J20" s="473"/>
      <c r="K20" s="473"/>
      <c r="L20" s="473"/>
      <c r="M20" s="473"/>
      <c r="N20" s="474" t="str">
        <f>ASC(IF(【交付申請】入力!L130="","",【交付申請】入力!L130))</f>
        <v/>
      </c>
      <c r="O20" s="475"/>
      <c r="P20" s="476"/>
    </row>
    <row r="21" spans="1:16" ht="35.25" customHeight="1" x14ac:dyDescent="0.15">
      <c r="A21" s="472" t="str">
        <f>IF(【交付申請】入力!A131="","",【交付申請】入力!A131)</f>
        <v/>
      </c>
      <c r="B21" s="472"/>
      <c r="C21" s="472"/>
      <c r="D21" s="379" t="str">
        <f>IF(【交付申請】入力!B131="","",【交付申請】入力!B131)</f>
        <v/>
      </c>
      <c r="E21" s="379"/>
      <c r="F21" s="379"/>
      <c r="G21" s="473" t="str">
        <f>IF(【交付申請】入力!F131="","",【交付申請】入力!F131)</f>
        <v/>
      </c>
      <c r="H21" s="473"/>
      <c r="I21" s="473"/>
      <c r="J21" s="473"/>
      <c r="K21" s="473"/>
      <c r="L21" s="473"/>
      <c r="M21" s="473"/>
      <c r="N21" s="474" t="str">
        <f>ASC(IF(【交付申請】入力!L131="","",【交付申請】入力!L131))</f>
        <v/>
      </c>
      <c r="O21" s="475"/>
      <c r="P21" s="476"/>
    </row>
    <row r="22" spans="1:16" ht="35.25" customHeight="1" x14ac:dyDescent="0.15">
      <c r="A22" s="472" t="str">
        <f>IF(【交付申請】入力!A132="","",【交付申請】入力!A132)</f>
        <v/>
      </c>
      <c r="B22" s="472"/>
      <c r="C22" s="472"/>
      <c r="D22" s="379" t="str">
        <f>IF(【交付申請】入力!B132="","",【交付申請】入力!B132)</f>
        <v/>
      </c>
      <c r="E22" s="379"/>
      <c r="F22" s="379"/>
      <c r="G22" s="473" t="str">
        <f>IF(【交付申請】入力!F132="","",【交付申請】入力!F132)</f>
        <v/>
      </c>
      <c r="H22" s="473"/>
      <c r="I22" s="473"/>
      <c r="J22" s="473"/>
      <c r="K22" s="473"/>
      <c r="L22" s="473"/>
      <c r="M22" s="473"/>
      <c r="N22" s="474" t="str">
        <f>ASC(IF(【交付申請】入力!L132="","",【交付申請】入力!L132))</f>
        <v/>
      </c>
      <c r="O22" s="475"/>
      <c r="P22" s="476"/>
    </row>
    <row r="23" spans="1:16" ht="35.25" customHeight="1" x14ac:dyDescent="0.15">
      <c r="A23" s="472" t="str">
        <f>IF(【交付申請】入力!A133="","",【交付申請】入力!A133)</f>
        <v/>
      </c>
      <c r="B23" s="472"/>
      <c r="C23" s="472"/>
      <c r="D23" s="379" t="str">
        <f>IF(【交付申請】入力!B133="","",【交付申請】入力!B133)</f>
        <v/>
      </c>
      <c r="E23" s="379"/>
      <c r="F23" s="379"/>
      <c r="G23" s="473" t="str">
        <f>IF(【交付申請】入力!F133="","",【交付申請】入力!F133)</f>
        <v/>
      </c>
      <c r="H23" s="473"/>
      <c r="I23" s="473"/>
      <c r="J23" s="473"/>
      <c r="K23" s="473"/>
      <c r="L23" s="473"/>
      <c r="M23" s="473"/>
      <c r="N23" s="474" t="str">
        <f>ASC(IF(【交付申請】入力!L133="","",【交付申請】入力!L133))</f>
        <v/>
      </c>
      <c r="O23" s="475"/>
      <c r="P23" s="476"/>
    </row>
    <row r="24" spans="1:16" ht="35.25" customHeight="1" x14ac:dyDescent="0.15">
      <c r="A24" s="472" t="str">
        <f>IF(【交付申請】入力!A134="","",【交付申請】入力!A134)</f>
        <v/>
      </c>
      <c r="B24" s="472"/>
      <c r="C24" s="472"/>
      <c r="D24" s="379" t="str">
        <f>IF(【交付申請】入力!B134="","",【交付申請】入力!B134)</f>
        <v/>
      </c>
      <c r="E24" s="379"/>
      <c r="F24" s="379"/>
      <c r="G24" s="473" t="str">
        <f>IF(【交付申請】入力!F134="","",【交付申請】入力!F134)</f>
        <v/>
      </c>
      <c r="H24" s="473"/>
      <c r="I24" s="473"/>
      <c r="J24" s="473"/>
      <c r="K24" s="473"/>
      <c r="L24" s="473"/>
      <c r="M24" s="473"/>
      <c r="N24" s="474" t="str">
        <f>ASC(IF(【交付申請】入力!L134="","",【交付申請】入力!L134))</f>
        <v/>
      </c>
      <c r="O24" s="475"/>
      <c r="P24" s="476"/>
    </row>
    <row r="25" spans="1:16" ht="35.25" customHeight="1" x14ac:dyDescent="0.15">
      <c r="A25" s="472" t="str">
        <f>IF(【交付申請】入力!A135="","",【交付申請】入力!A135)</f>
        <v/>
      </c>
      <c r="B25" s="472"/>
      <c r="C25" s="472"/>
      <c r="D25" s="379" t="str">
        <f>IF(【交付申請】入力!B135="","",【交付申請】入力!B135)</f>
        <v/>
      </c>
      <c r="E25" s="379"/>
      <c r="F25" s="379"/>
      <c r="G25" s="473" t="str">
        <f>IF(【交付申請】入力!F135="","",【交付申請】入力!F135)</f>
        <v/>
      </c>
      <c r="H25" s="473"/>
      <c r="I25" s="473"/>
      <c r="J25" s="473"/>
      <c r="K25" s="473"/>
      <c r="L25" s="473"/>
      <c r="M25" s="473"/>
      <c r="N25" s="474" t="str">
        <f>ASC(IF(【交付申請】入力!L135="","",【交付申請】入力!L135))</f>
        <v/>
      </c>
      <c r="O25" s="475"/>
      <c r="P25" s="476"/>
    </row>
    <row r="26" spans="1:16" ht="35.25" customHeight="1" x14ac:dyDescent="0.15">
      <c r="A26" s="472" t="str">
        <f>IF(【交付申請】入力!A136="","",【交付申請】入力!A136)</f>
        <v/>
      </c>
      <c r="B26" s="472"/>
      <c r="C26" s="472"/>
      <c r="D26" s="379" t="str">
        <f>IF(【交付申請】入力!B136="","",【交付申請】入力!B136)</f>
        <v/>
      </c>
      <c r="E26" s="379"/>
      <c r="F26" s="379"/>
      <c r="G26" s="473" t="str">
        <f>IF(【交付申請】入力!F136="","",【交付申請】入力!F136)</f>
        <v/>
      </c>
      <c r="H26" s="473"/>
      <c r="I26" s="473"/>
      <c r="J26" s="473"/>
      <c r="K26" s="473"/>
      <c r="L26" s="473"/>
      <c r="M26" s="473"/>
      <c r="N26" s="474" t="str">
        <f>ASC(IF(【交付申請】入力!L136="","",【交付申請】入力!L136))</f>
        <v/>
      </c>
      <c r="O26" s="475"/>
      <c r="P26" s="476"/>
    </row>
  </sheetData>
  <sheetProtection algorithmName="SHA-512" hashValue="S6NSTFwpjZDkObz2E2avRHIcUPx7fQZGwjtNXMyTQ6TU0ZBYHj4wfa4FToU6YQFPmEo9sERAXDeItKq5p7tHcA==" saltValue="XXWs0WfrhBmMW8BE/G7vvw==" spinCount="100000" sheet="1" selectLockedCells="1"/>
  <mergeCells count="82">
    <mergeCell ref="E2:L3"/>
    <mergeCell ref="A14:C14"/>
    <mergeCell ref="D14:F14"/>
    <mergeCell ref="G14:M14"/>
    <mergeCell ref="N14:P14"/>
    <mergeCell ref="A10:C10"/>
    <mergeCell ref="D10:F10"/>
    <mergeCell ref="L4:P4"/>
    <mergeCell ref="A6:C7"/>
    <mergeCell ref="D6:F7"/>
    <mergeCell ref="G6:M7"/>
    <mergeCell ref="N6:P7"/>
    <mergeCell ref="G8:M8"/>
    <mergeCell ref="N8:P8"/>
    <mergeCell ref="A9:C9"/>
    <mergeCell ref="D9:F9"/>
    <mergeCell ref="G9:M9"/>
    <mergeCell ref="N9:P9"/>
    <mergeCell ref="A8:C8"/>
    <mergeCell ref="D8:F8"/>
    <mergeCell ref="G10:M10"/>
    <mergeCell ref="N10:P10"/>
    <mergeCell ref="A11:C11"/>
    <mergeCell ref="D11:F11"/>
    <mergeCell ref="G11:M11"/>
    <mergeCell ref="N11:P11"/>
    <mergeCell ref="A12:C12"/>
    <mergeCell ref="D12:F12"/>
    <mergeCell ref="G12:M12"/>
    <mergeCell ref="N12:P12"/>
    <mergeCell ref="A13:C13"/>
    <mergeCell ref="D13:F13"/>
    <mergeCell ref="G13:M13"/>
    <mergeCell ref="N13:P13"/>
    <mergeCell ref="A15:C15"/>
    <mergeCell ref="D15:F15"/>
    <mergeCell ref="G15:M15"/>
    <mergeCell ref="N15:P15"/>
    <mergeCell ref="A16:C16"/>
    <mergeCell ref="D16:F16"/>
    <mergeCell ref="G16:M16"/>
    <mergeCell ref="N16:P16"/>
    <mergeCell ref="A17:C17"/>
    <mergeCell ref="D17:F17"/>
    <mergeCell ref="G17:M17"/>
    <mergeCell ref="N17:P17"/>
    <mergeCell ref="A18:C18"/>
    <mergeCell ref="D18:F18"/>
    <mergeCell ref="G18:M18"/>
    <mergeCell ref="N18:P18"/>
    <mergeCell ref="A19:C19"/>
    <mergeCell ref="D19:F19"/>
    <mergeCell ref="G19:M19"/>
    <mergeCell ref="N19:P19"/>
    <mergeCell ref="A20:C20"/>
    <mergeCell ref="D20:F20"/>
    <mergeCell ref="G20:M20"/>
    <mergeCell ref="N20:P20"/>
    <mergeCell ref="A21:C21"/>
    <mergeCell ref="D21:F21"/>
    <mergeCell ref="G21:M21"/>
    <mergeCell ref="N21:P21"/>
    <mergeCell ref="A22:C22"/>
    <mergeCell ref="D22:F22"/>
    <mergeCell ref="G22:M22"/>
    <mergeCell ref="N22:P22"/>
    <mergeCell ref="A23:C23"/>
    <mergeCell ref="D23:F23"/>
    <mergeCell ref="G23:M23"/>
    <mergeCell ref="N23:P23"/>
    <mergeCell ref="A26:C26"/>
    <mergeCell ref="D26:F26"/>
    <mergeCell ref="G26:M26"/>
    <mergeCell ref="N26:P26"/>
    <mergeCell ref="A24:C24"/>
    <mergeCell ref="D24:F24"/>
    <mergeCell ref="G24:M24"/>
    <mergeCell ref="N24:P24"/>
    <mergeCell ref="A25:C25"/>
    <mergeCell ref="D25:F25"/>
    <mergeCell ref="G25:M25"/>
    <mergeCell ref="N25:P25"/>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97657-5DA4-47E0-BF3D-753BD397C617}">
  <sheetPr>
    <tabColor rgb="FF92D050"/>
  </sheetPr>
  <dimension ref="A1:R50"/>
  <sheetViews>
    <sheetView showGridLines="0" view="pageBreakPreview" zoomScaleNormal="100" zoomScaleSheetLayoutView="100" workbookViewId="0"/>
  </sheetViews>
  <sheetFormatPr defaultColWidth="3.7265625" defaultRowHeight="18" customHeight="1" x14ac:dyDescent="0.15"/>
  <cols>
    <col min="1" max="4" width="3.7265625" style="5"/>
    <col min="5" max="5" width="1.90625" style="5" customWidth="1"/>
    <col min="6" max="6" width="3.6328125" style="5" customWidth="1"/>
    <col min="7" max="7" width="1.90625" style="5" customWidth="1"/>
    <col min="8" max="8" width="3.7265625" style="5"/>
    <col min="9" max="9" width="1.90625" style="5" customWidth="1"/>
    <col min="10" max="10" width="3.6328125" style="5" customWidth="1"/>
    <col min="11" max="11" width="1.90625" style="5" customWidth="1"/>
    <col min="12" max="16384" width="3.7265625" style="5"/>
  </cols>
  <sheetData>
    <row r="1" spans="1:18" ht="18" customHeight="1" x14ac:dyDescent="0.15">
      <c r="A1" s="5" t="s">
        <v>163</v>
      </c>
    </row>
    <row r="2" spans="1:18" ht="18" customHeight="1" x14ac:dyDescent="0.15">
      <c r="A2" s="72"/>
      <c r="B2" s="72"/>
      <c r="C2" s="72"/>
      <c r="D2" s="72"/>
      <c r="E2" s="72"/>
      <c r="F2" s="72"/>
      <c r="G2" s="72"/>
      <c r="H2" s="72"/>
      <c r="I2" s="72"/>
      <c r="J2" s="72"/>
      <c r="K2" s="72"/>
      <c r="L2" s="72"/>
      <c r="M2" s="72"/>
      <c r="N2" s="72"/>
      <c r="O2" s="72"/>
      <c r="P2" s="72"/>
      <c r="Q2" s="72"/>
      <c r="R2" s="72"/>
    </row>
    <row r="3" spans="1:18" ht="18" customHeight="1" x14ac:dyDescent="0.15">
      <c r="A3" s="72"/>
      <c r="B3" s="72"/>
      <c r="C3" s="72"/>
      <c r="D3" s="72"/>
      <c r="E3" s="72"/>
      <c r="F3" s="72"/>
      <c r="G3" s="72"/>
      <c r="H3" s="72"/>
      <c r="I3" s="72"/>
      <c r="J3" s="72"/>
      <c r="K3" s="72"/>
      <c r="L3" s="72"/>
      <c r="M3" s="72"/>
      <c r="N3" s="72"/>
      <c r="O3" s="72"/>
      <c r="P3" s="72"/>
      <c r="Q3" s="72"/>
      <c r="R3" s="78" t="str">
        <f>DBCS(CONCATENATE("令和",IF(【交付申請】入力!$D$6=0,"　　",【交付申請】入力!$D$6),"年","　　月　　日"))</f>
        <v>令和　　年　　月　　日</v>
      </c>
    </row>
    <row r="4" spans="1:18" ht="18" customHeight="1" x14ac:dyDescent="0.15">
      <c r="A4" s="72"/>
      <c r="B4" s="72"/>
      <c r="C4" s="72"/>
      <c r="D4" s="72"/>
      <c r="E4" s="72"/>
      <c r="F4" s="72"/>
      <c r="G4" s="72"/>
      <c r="H4" s="72"/>
      <c r="I4" s="72"/>
      <c r="J4" s="72"/>
      <c r="K4" s="72"/>
      <c r="L4" s="72"/>
      <c r="M4" s="72"/>
      <c r="N4" s="72"/>
      <c r="O4" s="72"/>
      <c r="P4" s="72"/>
      <c r="Q4" s="72"/>
      <c r="R4" s="72"/>
    </row>
    <row r="5" spans="1:18" ht="18" customHeight="1" x14ac:dyDescent="0.15">
      <c r="A5" s="479" t="s">
        <v>1</v>
      </c>
      <c r="B5" s="479"/>
      <c r="C5" s="479"/>
      <c r="D5" s="479"/>
      <c r="E5" s="479"/>
      <c r="F5" s="479"/>
      <c r="G5" s="479"/>
      <c r="H5" s="479"/>
      <c r="I5" s="72"/>
      <c r="J5" s="72"/>
      <c r="K5" s="72"/>
      <c r="L5" s="72"/>
      <c r="M5" s="72"/>
      <c r="N5" s="72"/>
      <c r="O5" s="72"/>
      <c r="P5" s="72"/>
      <c r="Q5" s="72"/>
      <c r="R5" s="72"/>
    </row>
    <row r="6" spans="1:18" ht="30" customHeight="1" x14ac:dyDescent="0.15">
      <c r="A6" s="72"/>
      <c r="B6" s="72"/>
      <c r="C6" s="72"/>
      <c r="D6" s="72"/>
      <c r="E6" s="72"/>
      <c r="F6" s="72"/>
      <c r="G6" s="72"/>
      <c r="H6" s="72"/>
      <c r="I6" s="72"/>
      <c r="J6" s="358" t="s">
        <v>15</v>
      </c>
      <c r="K6" s="358"/>
      <c r="L6" s="358"/>
      <c r="M6" s="359" t="str">
        <f>IF(【交付申請】入力!$B$13=0,"",【交付申請】入力!$B$13)</f>
        <v/>
      </c>
      <c r="N6" s="359"/>
      <c r="O6" s="359"/>
      <c r="P6" s="359"/>
      <c r="Q6" s="359"/>
      <c r="R6" s="359"/>
    </row>
    <row r="7" spans="1:18" ht="30" customHeight="1" x14ac:dyDescent="0.15">
      <c r="A7" s="72"/>
      <c r="B7" s="72"/>
      <c r="C7" s="72"/>
      <c r="D7" s="72"/>
      <c r="E7" s="72"/>
      <c r="F7" s="72"/>
      <c r="G7" s="72"/>
      <c r="H7" s="72"/>
      <c r="I7" s="72"/>
      <c r="J7" s="358" t="s">
        <v>164</v>
      </c>
      <c r="K7" s="358"/>
      <c r="L7" s="358"/>
      <c r="M7" s="349" t="str">
        <f>IF(【交付申請】入力!$B$11=0,"",【交付申請】入力!$B$11)</f>
        <v/>
      </c>
      <c r="N7" s="349"/>
      <c r="O7" s="349"/>
      <c r="P7" s="349"/>
      <c r="Q7" s="349"/>
      <c r="R7" s="349"/>
    </row>
    <row r="8" spans="1:18" ht="30" customHeight="1" x14ac:dyDescent="0.15">
      <c r="A8" s="72"/>
      <c r="B8" s="72"/>
      <c r="C8" s="72"/>
      <c r="D8" s="72"/>
      <c r="E8" s="72"/>
      <c r="F8" s="72"/>
      <c r="G8" s="72"/>
      <c r="H8" s="72"/>
      <c r="I8" s="72"/>
      <c r="J8" s="358" t="s">
        <v>2</v>
      </c>
      <c r="K8" s="358"/>
      <c r="L8" s="358"/>
      <c r="M8" s="5" t="s">
        <v>305</v>
      </c>
      <c r="N8" s="482" t="str">
        <f>IF(【交付申請】入力!$B$12=0,"",【交付申請】入力!$B$12)</f>
        <v/>
      </c>
      <c r="O8" s="482"/>
      <c r="P8" s="482"/>
      <c r="Q8" s="482"/>
      <c r="R8" s="482"/>
    </row>
    <row r="9" spans="1:18" ht="18" customHeight="1" x14ac:dyDescent="0.15">
      <c r="A9" s="72"/>
      <c r="B9" s="72"/>
      <c r="C9" s="72"/>
      <c r="D9" s="72"/>
      <c r="E9" s="72"/>
      <c r="F9" s="72"/>
      <c r="G9" s="72"/>
      <c r="H9" s="72"/>
      <c r="L9" s="72"/>
      <c r="M9" s="72"/>
      <c r="N9" s="72"/>
      <c r="O9" s="72"/>
      <c r="P9" s="72"/>
      <c r="Q9" s="72"/>
      <c r="R9" s="72"/>
    </row>
    <row r="10" spans="1:18" ht="18" customHeight="1" x14ac:dyDescent="0.15">
      <c r="A10" s="72"/>
      <c r="B10" s="72"/>
      <c r="C10" s="72"/>
      <c r="D10" s="72"/>
      <c r="E10" s="72"/>
      <c r="F10" s="72"/>
      <c r="G10" s="72"/>
      <c r="H10" s="72"/>
      <c r="L10" s="72"/>
      <c r="M10" s="72"/>
      <c r="N10" s="72"/>
      <c r="O10" s="72"/>
      <c r="P10" s="72"/>
      <c r="Q10" s="72"/>
      <c r="R10" s="72"/>
    </row>
    <row r="11" spans="1:18" ht="18" customHeight="1" x14ac:dyDescent="0.15">
      <c r="A11" s="358" t="s">
        <v>165</v>
      </c>
      <c r="B11" s="358"/>
      <c r="C11" s="358"/>
      <c r="D11" s="358"/>
      <c r="E11" s="358"/>
      <c r="F11" s="358"/>
      <c r="G11" s="358"/>
      <c r="H11" s="358"/>
      <c r="I11" s="358"/>
      <c r="J11" s="358"/>
      <c r="K11" s="358"/>
      <c r="L11" s="358"/>
      <c r="M11" s="358"/>
      <c r="N11" s="358"/>
      <c r="O11" s="358"/>
      <c r="P11" s="358"/>
      <c r="Q11" s="358"/>
      <c r="R11" s="358"/>
    </row>
    <row r="12" spans="1:18" ht="18" customHeight="1" x14ac:dyDescent="0.15">
      <c r="A12" s="72"/>
      <c r="B12" s="72"/>
      <c r="C12" s="72"/>
      <c r="D12" s="72"/>
      <c r="E12" s="72"/>
      <c r="F12" s="72"/>
      <c r="G12" s="72"/>
      <c r="H12" s="72"/>
      <c r="L12" s="72"/>
      <c r="M12" s="72"/>
      <c r="N12" s="72"/>
      <c r="O12" s="72"/>
      <c r="P12" s="72"/>
      <c r="Q12" s="72"/>
      <c r="R12" s="72"/>
    </row>
    <row r="13" spans="1:18" ht="18" customHeight="1" x14ac:dyDescent="0.15">
      <c r="A13" s="72"/>
      <c r="B13" s="72"/>
      <c r="C13" s="72"/>
      <c r="D13" s="72"/>
      <c r="E13" s="72"/>
      <c r="F13" s="72"/>
      <c r="G13" s="72"/>
      <c r="H13" s="72"/>
      <c r="L13" s="72"/>
      <c r="M13" s="72"/>
      <c r="N13" s="72"/>
      <c r="O13" s="72"/>
      <c r="P13" s="72"/>
      <c r="Q13" s="72"/>
      <c r="R13" s="72"/>
    </row>
    <row r="14" spans="1:18" ht="18" customHeight="1" x14ac:dyDescent="0.15">
      <c r="A14" s="479" t="s">
        <v>166</v>
      </c>
      <c r="B14" s="479"/>
      <c r="C14" s="479"/>
      <c r="D14" s="479"/>
      <c r="E14" s="479"/>
      <c r="F14" s="479"/>
      <c r="G14" s="479"/>
      <c r="H14" s="479"/>
      <c r="I14" s="479"/>
      <c r="J14" s="479"/>
      <c r="K14" s="479"/>
      <c r="L14" s="479"/>
      <c r="M14" s="479"/>
      <c r="N14" s="479"/>
      <c r="O14" s="479"/>
      <c r="P14" s="479"/>
      <c r="Q14" s="479"/>
      <c r="R14" s="479"/>
    </row>
    <row r="15" spans="1:18" ht="18" customHeight="1" x14ac:dyDescent="0.15">
      <c r="A15" s="72"/>
      <c r="B15" s="72"/>
      <c r="C15" s="72"/>
      <c r="D15" s="72"/>
      <c r="E15" s="72"/>
      <c r="F15" s="72"/>
      <c r="G15" s="72"/>
      <c r="H15" s="72"/>
      <c r="I15" s="72"/>
      <c r="J15" s="72"/>
      <c r="K15" s="72"/>
      <c r="L15" s="72"/>
      <c r="M15" s="72"/>
      <c r="N15" s="72"/>
      <c r="O15" s="72"/>
      <c r="P15" s="72"/>
      <c r="Q15" s="72"/>
      <c r="R15" s="72"/>
    </row>
    <row r="16" spans="1:18" ht="18" customHeight="1" x14ac:dyDescent="0.15">
      <c r="A16" s="72"/>
      <c r="B16" s="72"/>
      <c r="C16" s="72"/>
      <c r="D16" s="72"/>
      <c r="E16" s="72"/>
      <c r="F16" s="72"/>
      <c r="G16" s="72"/>
      <c r="H16" s="72"/>
      <c r="I16" s="72"/>
      <c r="J16" s="72"/>
      <c r="K16" s="72"/>
      <c r="L16" s="72"/>
      <c r="M16" s="72"/>
      <c r="N16" s="72"/>
      <c r="O16" s="72"/>
      <c r="P16" s="72"/>
      <c r="Q16" s="72"/>
      <c r="R16" s="72"/>
    </row>
    <row r="17" spans="1:18" ht="18" customHeight="1" x14ac:dyDescent="0.15">
      <c r="A17" s="358" t="s">
        <v>4</v>
      </c>
      <c r="B17" s="358"/>
      <c r="C17" s="358"/>
      <c r="D17" s="358"/>
      <c r="E17" s="358"/>
      <c r="F17" s="358"/>
      <c r="G17" s="358"/>
      <c r="H17" s="358"/>
      <c r="I17" s="358"/>
      <c r="J17" s="358"/>
      <c r="K17" s="358"/>
      <c r="L17" s="358"/>
      <c r="M17" s="358"/>
      <c r="N17" s="358"/>
      <c r="O17" s="358"/>
      <c r="P17" s="358"/>
      <c r="Q17" s="358"/>
      <c r="R17" s="358"/>
    </row>
    <row r="18" spans="1:18" ht="18" customHeight="1" x14ac:dyDescent="0.15">
      <c r="A18" s="72"/>
      <c r="B18" s="72"/>
      <c r="C18" s="72"/>
      <c r="D18" s="72"/>
      <c r="E18" s="72"/>
      <c r="F18" s="72"/>
      <c r="G18" s="72"/>
      <c r="H18" s="72"/>
      <c r="I18" s="72"/>
      <c r="J18" s="72"/>
      <c r="K18" s="72"/>
      <c r="L18" s="72"/>
      <c r="M18" s="72"/>
      <c r="N18" s="72"/>
      <c r="O18" s="72"/>
      <c r="P18" s="72"/>
      <c r="Q18" s="72"/>
      <c r="R18" s="72"/>
    </row>
    <row r="19" spans="1:18" ht="18" customHeight="1" x14ac:dyDescent="0.15">
      <c r="A19" s="72"/>
      <c r="B19" s="72"/>
      <c r="C19" s="72"/>
      <c r="D19" s="72"/>
      <c r="E19" s="72"/>
      <c r="F19" s="72"/>
      <c r="G19" s="72"/>
      <c r="H19" s="72"/>
      <c r="I19" s="72"/>
      <c r="J19" s="72"/>
      <c r="K19" s="72"/>
      <c r="L19" s="72"/>
      <c r="M19" s="72"/>
      <c r="N19" s="72"/>
      <c r="O19" s="72"/>
      <c r="P19" s="72"/>
      <c r="Q19" s="72"/>
      <c r="R19" s="72"/>
    </row>
    <row r="20" spans="1:18" ht="18" customHeight="1" x14ac:dyDescent="0.15">
      <c r="A20" s="72"/>
      <c r="B20" s="72"/>
      <c r="C20" s="72"/>
      <c r="D20" s="72"/>
      <c r="E20" s="72"/>
      <c r="F20" s="72"/>
      <c r="G20" s="72"/>
      <c r="H20" s="72"/>
      <c r="I20" s="72"/>
      <c r="J20" s="72"/>
      <c r="K20" s="72"/>
      <c r="L20" s="72"/>
      <c r="M20" s="72"/>
      <c r="N20" s="72"/>
      <c r="O20" s="72"/>
      <c r="P20" s="72"/>
      <c r="Q20" s="72"/>
      <c r="R20" s="72"/>
    </row>
    <row r="21" spans="1:18" ht="18" customHeight="1" x14ac:dyDescent="0.15">
      <c r="A21" s="479" t="s">
        <v>167</v>
      </c>
      <c r="B21" s="479"/>
      <c r="C21" s="479"/>
      <c r="D21" s="479"/>
      <c r="E21" s="479"/>
      <c r="F21" s="479"/>
      <c r="G21" s="479"/>
      <c r="H21" s="77" t="s">
        <v>6</v>
      </c>
      <c r="I21" s="481" t="str">
        <f>【交付申請】入力!E80</f>
        <v/>
      </c>
      <c r="J21" s="481"/>
      <c r="K21" s="481"/>
      <c r="L21" s="481"/>
      <c r="M21" s="481"/>
      <c r="N21" s="72" t="s">
        <v>7</v>
      </c>
      <c r="O21" s="72"/>
      <c r="P21" s="72"/>
      <c r="Q21" s="72"/>
      <c r="R21" s="72"/>
    </row>
    <row r="22" spans="1:18" ht="18" customHeight="1" x14ac:dyDescent="0.15">
      <c r="A22" s="72"/>
      <c r="B22" s="72"/>
      <c r="C22" s="72"/>
      <c r="D22" s="72"/>
      <c r="E22" s="72"/>
      <c r="F22" s="72"/>
      <c r="G22" s="72"/>
      <c r="H22" s="72"/>
      <c r="I22" s="72"/>
      <c r="J22" s="72"/>
      <c r="K22" s="72"/>
      <c r="L22" s="72"/>
      <c r="M22" s="72"/>
      <c r="N22" s="72"/>
      <c r="O22" s="72"/>
      <c r="P22" s="72"/>
      <c r="Q22" s="72"/>
      <c r="R22" s="72"/>
    </row>
    <row r="23" spans="1:18" ht="18" customHeight="1" x14ac:dyDescent="0.15">
      <c r="A23" s="72"/>
      <c r="B23" s="72"/>
      <c r="C23" s="72"/>
      <c r="D23" s="72"/>
      <c r="E23" s="72"/>
      <c r="F23" s="72"/>
      <c r="G23" s="72"/>
      <c r="H23" s="72"/>
      <c r="I23" s="72"/>
      <c r="J23" s="72"/>
      <c r="K23" s="72"/>
      <c r="L23" s="72"/>
      <c r="M23" s="72"/>
      <c r="N23" s="72"/>
      <c r="O23" s="72"/>
      <c r="P23" s="72"/>
      <c r="Q23" s="72"/>
      <c r="R23" s="72"/>
    </row>
    <row r="24" spans="1:18" ht="26.25" customHeight="1" x14ac:dyDescent="0.15">
      <c r="A24" s="479" t="s">
        <v>168</v>
      </c>
      <c r="B24" s="479"/>
      <c r="C24" s="479"/>
      <c r="D24" s="479"/>
      <c r="E24" s="479"/>
      <c r="F24" s="479"/>
      <c r="G24" s="479"/>
      <c r="H24" s="72"/>
      <c r="I24" s="72"/>
      <c r="J24" s="72"/>
      <c r="K24" s="72"/>
      <c r="L24" s="72"/>
      <c r="M24" s="72"/>
      <c r="N24" s="72"/>
      <c r="O24" s="72"/>
      <c r="P24" s="72"/>
      <c r="Q24" s="72"/>
      <c r="R24" s="72"/>
    </row>
    <row r="25" spans="1:18" ht="18" customHeight="1" x14ac:dyDescent="0.15">
      <c r="A25" s="72"/>
      <c r="B25" s="480" t="s">
        <v>169</v>
      </c>
      <c r="C25" s="480"/>
      <c r="D25" s="480"/>
      <c r="E25" s="484" t="str">
        <f>IF(【交付申請】入力!B141=0,"",【交付申請】入力!B141)</f>
        <v/>
      </c>
      <c r="F25" s="484"/>
      <c r="G25" s="484"/>
      <c r="H25" s="484"/>
      <c r="I25" s="485"/>
      <c r="J25" s="494" t="str">
        <f>IF(【交付申請】入力!E141=0,"",【交付申請】入力!E141)</f>
        <v/>
      </c>
      <c r="K25" s="494"/>
      <c r="L25" s="494"/>
      <c r="M25" s="486" t="str">
        <f>IF(【交付申請】入力!G141=0,"",【交付申請】入力!G141)</f>
        <v/>
      </c>
      <c r="N25" s="484"/>
      <c r="O25" s="485"/>
      <c r="P25" s="487" t="str">
        <f>IF(【交付申請】入力!I141=0,"",【交付申請】入力!I141)</f>
        <v/>
      </c>
      <c r="Q25" s="488"/>
      <c r="R25" s="72"/>
    </row>
    <row r="26" spans="1:18" ht="18" customHeight="1" x14ac:dyDescent="0.15">
      <c r="A26" s="72"/>
      <c r="B26" s="480"/>
      <c r="C26" s="480"/>
      <c r="D26" s="480"/>
      <c r="E26" s="484"/>
      <c r="F26" s="484"/>
      <c r="G26" s="484"/>
      <c r="H26" s="484"/>
      <c r="I26" s="485"/>
      <c r="J26" s="479"/>
      <c r="K26" s="479"/>
      <c r="L26" s="479"/>
      <c r="M26" s="486"/>
      <c r="N26" s="484"/>
      <c r="O26" s="485"/>
      <c r="P26" s="487"/>
      <c r="Q26" s="488"/>
      <c r="R26" s="72"/>
    </row>
    <row r="27" spans="1:18" ht="18" customHeight="1" x14ac:dyDescent="0.15">
      <c r="A27" s="72"/>
      <c r="B27" s="480"/>
      <c r="C27" s="480"/>
      <c r="D27" s="480"/>
      <c r="E27" s="484"/>
      <c r="F27" s="484"/>
      <c r="G27" s="484"/>
      <c r="H27" s="484"/>
      <c r="I27" s="485"/>
      <c r="J27" s="479"/>
      <c r="K27" s="479"/>
      <c r="L27" s="479"/>
      <c r="M27" s="486"/>
      <c r="N27" s="484"/>
      <c r="O27" s="485"/>
      <c r="P27" s="487"/>
      <c r="Q27" s="488"/>
      <c r="R27" s="72"/>
    </row>
    <row r="28" spans="1:18" ht="18" customHeight="1" x14ac:dyDescent="0.15">
      <c r="A28" s="72"/>
      <c r="B28" s="480"/>
      <c r="C28" s="480"/>
      <c r="D28" s="480"/>
      <c r="E28" s="484"/>
      <c r="F28" s="484"/>
      <c r="G28" s="484"/>
      <c r="H28" s="484"/>
      <c r="I28" s="485"/>
      <c r="J28" s="495"/>
      <c r="K28" s="495"/>
      <c r="L28" s="495"/>
      <c r="M28" s="486"/>
      <c r="N28" s="484"/>
      <c r="O28" s="485"/>
      <c r="P28" s="487"/>
      <c r="Q28" s="488"/>
      <c r="R28" s="72"/>
    </row>
    <row r="29" spans="1:18" ht="18" customHeight="1" x14ac:dyDescent="0.15">
      <c r="A29" s="72"/>
      <c r="B29" s="480" t="s">
        <v>170</v>
      </c>
      <c r="C29" s="480"/>
      <c r="D29" s="480"/>
      <c r="E29" s="489" t="str">
        <f>IF(【交付申請】入力!B143=0,"",【交付申請】入力!B143)</f>
        <v/>
      </c>
      <c r="F29" s="489"/>
      <c r="G29" s="489"/>
      <c r="H29" s="489"/>
      <c r="I29" s="489"/>
      <c r="J29" s="489"/>
      <c r="K29" s="489"/>
      <c r="L29" s="489"/>
      <c r="M29" s="489"/>
      <c r="N29" s="489"/>
      <c r="O29" s="489"/>
      <c r="P29" s="489"/>
      <c r="Q29" s="489"/>
      <c r="R29" s="72"/>
    </row>
    <row r="30" spans="1:18" ht="18" customHeight="1" x14ac:dyDescent="0.15">
      <c r="A30" s="72"/>
      <c r="B30" s="496"/>
      <c r="C30" s="496"/>
      <c r="D30" s="496"/>
      <c r="E30" s="490"/>
      <c r="F30" s="490"/>
      <c r="G30" s="490"/>
      <c r="H30" s="490"/>
      <c r="I30" s="490"/>
      <c r="J30" s="490"/>
      <c r="K30" s="490"/>
      <c r="L30" s="490"/>
      <c r="M30" s="490"/>
      <c r="N30" s="490"/>
      <c r="O30" s="490"/>
      <c r="P30" s="490"/>
      <c r="Q30" s="490"/>
      <c r="R30" s="72"/>
    </row>
    <row r="31" spans="1:18" ht="18" customHeight="1" x14ac:dyDescent="0.15">
      <c r="A31" s="72"/>
      <c r="B31" s="497" t="s">
        <v>171</v>
      </c>
      <c r="C31" s="497"/>
      <c r="D31" s="497"/>
      <c r="E31" s="491" t="str">
        <f>IF(【交付申請】入力!B144=0,"",【交付申請】入力!B144)</f>
        <v/>
      </c>
      <c r="F31" s="491"/>
      <c r="G31" s="491"/>
      <c r="H31" s="491"/>
      <c r="I31" s="491"/>
      <c r="J31" s="491"/>
      <c r="K31" s="491"/>
      <c r="L31" s="491"/>
      <c r="M31" s="491"/>
      <c r="N31" s="491"/>
      <c r="O31" s="491"/>
      <c r="P31" s="491"/>
      <c r="Q31" s="491"/>
      <c r="R31" s="72"/>
    </row>
    <row r="32" spans="1:18" ht="18" customHeight="1" x14ac:dyDescent="0.15">
      <c r="A32" s="72"/>
      <c r="B32" s="480"/>
      <c r="C32" s="480"/>
      <c r="D32" s="480"/>
      <c r="E32" s="489"/>
      <c r="F32" s="489"/>
      <c r="G32" s="489"/>
      <c r="H32" s="489"/>
      <c r="I32" s="489"/>
      <c r="J32" s="489"/>
      <c r="K32" s="489"/>
      <c r="L32" s="489"/>
      <c r="M32" s="489"/>
      <c r="N32" s="489"/>
      <c r="O32" s="489"/>
      <c r="P32" s="489"/>
      <c r="Q32" s="489"/>
      <c r="R32" s="72"/>
    </row>
    <row r="33" spans="1:18" ht="18" customHeight="1" x14ac:dyDescent="0.15">
      <c r="A33" s="72"/>
      <c r="B33" s="480"/>
      <c r="C33" s="480"/>
      <c r="D33" s="480"/>
      <c r="E33" s="489"/>
      <c r="F33" s="489"/>
      <c r="G33" s="489"/>
      <c r="H33" s="489"/>
      <c r="I33" s="489"/>
      <c r="J33" s="489"/>
      <c r="K33" s="489"/>
      <c r="L33" s="489"/>
      <c r="M33" s="489"/>
      <c r="N33" s="489"/>
      <c r="O33" s="489"/>
      <c r="P33" s="489"/>
      <c r="Q33" s="489"/>
      <c r="R33" s="72"/>
    </row>
    <row r="34" spans="1:18" ht="18" customHeight="1" x14ac:dyDescent="0.15">
      <c r="A34" s="72"/>
      <c r="B34" s="480" t="s">
        <v>172</v>
      </c>
      <c r="C34" s="480"/>
      <c r="D34" s="480"/>
      <c r="E34" s="489" t="str">
        <f>DBCS(【交付申請】入力!B145)</f>
        <v/>
      </c>
      <c r="F34" s="489"/>
      <c r="G34" s="489"/>
      <c r="H34" s="489"/>
      <c r="I34" s="489"/>
      <c r="J34" s="489"/>
      <c r="K34" s="489"/>
      <c r="L34" s="489"/>
      <c r="M34" s="489"/>
      <c r="N34" s="489"/>
      <c r="O34" s="489"/>
      <c r="P34" s="489"/>
      <c r="Q34" s="489"/>
      <c r="R34" s="72"/>
    </row>
    <row r="35" spans="1:18" ht="18" customHeight="1" x14ac:dyDescent="0.15">
      <c r="A35" s="72"/>
      <c r="B35" s="480"/>
      <c r="C35" s="480"/>
      <c r="D35" s="480"/>
      <c r="E35" s="489"/>
      <c r="F35" s="489"/>
      <c r="G35" s="489"/>
      <c r="H35" s="489"/>
      <c r="I35" s="489"/>
      <c r="J35" s="489"/>
      <c r="K35" s="489"/>
      <c r="L35" s="489"/>
      <c r="M35" s="489"/>
      <c r="N35" s="489"/>
      <c r="O35" s="489"/>
      <c r="P35" s="489"/>
      <c r="Q35" s="489"/>
      <c r="R35" s="72"/>
    </row>
    <row r="36" spans="1:18" ht="18" customHeight="1" x14ac:dyDescent="0.15">
      <c r="A36" s="72"/>
      <c r="B36" s="480" t="s">
        <v>173</v>
      </c>
      <c r="C36" s="480"/>
      <c r="D36" s="480"/>
      <c r="E36" s="68"/>
      <c r="F36" s="69"/>
      <c r="G36" s="69"/>
      <c r="H36" s="492" t="s">
        <v>176</v>
      </c>
      <c r="I36" s="69"/>
      <c r="J36" s="69"/>
      <c r="K36" s="70"/>
      <c r="L36" s="480"/>
      <c r="M36" s="480"/>
      <c r="N36" s="480"/>
      <c r="O36" s="480"/>
      <c r="P36" s="480"/>
      <c r="Q36" s="480"/>
      <c r="R36" s="72"/>
    </row>
    <row r="37" spans="1:18" ht="18" customHeight="1" x14ac:dyDescent="0.15">
      <c r="A37" s="72"/>
      <c r="B37" s="480"/>
      <c r="C37" s="480"/>
      <c r="D37" s="480"/>
      <c r="E37" s="71"/>
      <c r="F37" s="58" t="s">
        <v>177</v>
      </c>
      <c r="G37" s="72"/>
      <c r="H37" s="358"/>
      <c r="I37" s="72"/>
      <c r="J37" s="77" t="s">
        <v>178</v>
      </c>
      <c r="K37" s="73"/>
      <c r="L37" s="480"/>
      <c r="M37" s="480"/>
      <c r="N37" s="480"/>
      <c r="O37" s="480"/>
      <c r="P37" s="480"/>
      <c r="Q37" s="480"/>
      <c r="R37" s="72"/>
    </row>
    <row r="38" spans="1:18" ht="18" customHeight="1" x14ac:dyDescent="0.15">
      <c r="A38" s="72"/>
      <c r="B38" s="480"/>
      <c r="C38" s="480"/>
      <c r="D38" s="480"/>
      <c r="E38" s="74"/>
      <c r="F38" s="75"/>
      <c r="G38" s="75"/>
      <c r="H38" s="493"/>
      <c r="I38" s="75"/>
      <c r="J38" s="75"/>
      <c r="K38" s="76"/>
      <c r="L38" s="480"/>
      <c r="M38" s="480"/>
      <c r="N38" s="480"/>
      <c r="O38" s="480"/>
      <c r="P38" s="480"/>
      <c r="Q38" s="480"/>
      <c r="R38" s="72"/>
    </row>
    <row r="39" spans="1:18" ht="18" customHeight="1" x14ac:dyDescent="0.15">
      <c r="A39" s="72"/>
      <c r="B39" s="72"/>
      <c r="C39" s="72"/>
      <c r="D39" s="72"/>
      <c r="E39" s="72"/>
      <c r="F39" s="72"/>
      <c r="G39" s="72"/>
      <c r="H39" s="72"/>
      <c r="I39" s="72"/>
      <c r="J39" s="72"/>
      <c r="K39" s="72"/>
      <c r="L39" s="72"/>
      <c r="M39" s="72"/>
      <c r="N39" s="72"/>
      <c r="O39" s="72"/>
      <c r="P39" s="72"/>
      <c r="Q39" s="72"/>
      <c r="R39" s="72"/>
    </row>
    <row r="40" spans="1:18" ht="18" customHeight="1" x14ac:dyDescent="0.15">
      <c r="A40" s="72"/>
      <c r="B40" s="483" t="s">
        <v>183</v>
      </c>
      <c r="C40" s="483"/>
      <c r="D40" s="483"/>
      <c r="E40" s="72" t="s">
        <v>182</v>
      </c>
      <c r="F40" s="358" t="str">
        <f>IF(【交付申請】入力!F147="","",【交付申請】入力!F147)</f>
        <v/>
      </c>
      <c r="G40" s="358"/>
      <c r="H40" s="358"/>
      <c r="I40" s="358"/>
      <c r="J40" s="78" t="s">
        <v>185</v>
      </c>
      <c r="K40" s="358" t="str">
        <f>DBCS(IF(【交付申請】入力!F148="","",【交付申請】入力!F148))</f>
        <v/>
      </c>
      <c r="L40" s="358"/>
      <c r="M40" s="358"/>
      <c r="N40" s="358"/>
      <c r="O40" s="358"/>
      <c r="P40" s="358"/>
      <c r="Q40" s="72" t="s">
        <v>186</v>
      </c>
      <c r="R40" s="72"/>
    </row>
    <row r="41" spans="1:18" ht="18" customHeight="1" x14ac:dyDescent="0.15">
      <c r="A41" s="72"/>
      <c r="B41" s="72"/>
      <c r="C41" s="72"/>
      <c r="D41" s="72"/>
      <c r="E41" s="72"/>
      <c r="F41" s="72"/>
      <c r="G41" s="72"/>
      <c r="H41" s="72"/>
      <c r="I41" s="72"/>
      <c r="J41" s="72"/>
      <c r="K41" s="72"/>
      <c r="L41" s="72"/>
      <c r="M41" s="72"/>
      <c r="N41" s="72"/>
      <c r="O41" s="72"/>
      <c r="P41" s="72"/>
      <c r="Q41" s="72"/>
      <c r="R41" s="72"/>
    </row>
    <row r="42" spans="1:18" ht="18" customHeight="1" x14ac:dyDescent="0.15">
      <c r="A42" s="72"/>
      <c r="B42" s="483" t="s">
        <v>184</v>
      </c>
      <c r="C42" s="483"/>
      <c r="D42" s="483"/>
      <c r="E42" s="72" t="s">
        <v>182</v>
      </c>
      <c r="F42" s="358" t="str">
        <f>IF(【交付申請】入力!F149="","",【交付申請】入力!F149)</f>
        <v/>
      </c>
      <c r="G42" s="358"/>
      <c r="H42" s="358"/>
      <c r="I42" s="358"/>
      <c r="J42" s="78" t="s">
        <v>185</v>
      </c>
      <c r="K42" s="358" t="str">
        <f>DBCS((IF(【交付申請】入力!F150="","",【交付申請】入力!F150)))</f>
        <v/>
      </c>
      <c r="L42" s="358"/>
      <c r="M42" s="358"/>
      <c r="N42" s="358"/>
      <c r="O42" s="358"/>
      <c r="P42" s="358"/>
      <c r="Q42" s="72" t="s">
        <v>186</v>
      </c>
      <c r="R42" s="72"/>
    </row>
    <row r="43" spans="1:18" ht="18" customHeight="1" x14ac:dyDescent="0.15">
      <c r="A43" s="72"/>
      <c r="B43" s="72"/>
      <c r="C43" s="72"/>
      <c r="D43" s="72"/>
      <c r="E43" s="72"/>
      <c r="F43" s="72"/>
      <c r="G43" s="72"/>
      <c r="H43" s="72"/>
      <c r="I43" s="72"/>
      <c r="J43" s="72"/>
      <c r="K43" s="72"/>
      <c r="L43" s="72"/>
      <c r="M43" s="72"/>
      <c r="N43" s="72"/>
      <c r="O43" s="72"/>
      <c r="P43" s="72"/>
      <c r="Q43" s="72"/>
      <c r="R43" s="72"/>
    </row>
    <row r="44" spans="1:18" ht="18" customHeight="1" x14ac:dyDescent="0.15">
      <c r="A44" s="72"/>
      <c r="B44" s="72"/>
      <c r="C44" s="72"/>
      <c r="D44" s="72"/>
      <c r="E44" s="72"/>
      <c r="F44" s="72"/>
      <c r="G44" s="72"/>
      <c r="H44" s="72"/>
      <c r="I44" s="72"/>
      <c r="J44" s="72"/>
      <c r="K44" s="72"/>
      <c r="L44" s="72"/>
      <c r="M44" s="72"/>
      <c r="N44" s="72"/>
      <c r="O44" s="72"/>
      <c r="P44" s="72"/>
      <c r="Q44" s="72"/>
      <c r="R44" s="72"/>
    </row>
    <row r="45" spans="1:18" ht="18" customHeight="1" x14ac:dyDescent="0.15">
      <c r="A45" s="72"/>
      <c r="B45" s="72"/>
      <c r="C45" s="72"/>
      <c r="D45" s="72"/>
      <c r="E45" s="72"/>
      <c r="F45" s="72"/>
      <c r="G45" s="72"/>
      <c r="H45" s="72"/>
      <c r="I45" s="72"/>
      <c r="J45" s="72"/>
      <c r="K45" s="72"/>
      <c r="L45" s="72"/>
      <c r="M45" s="72"/>
      <c r="N45" s="72"/>
      <c r="O45" s="72"/>
      <c r="P45" s="72"/>
      <c r="Q45" s="72"/>
      <c r="R45" s="72"/>
    </row>
    <row r="46" spans="1:18" ht="18" customHeight="1" x14ac:dyDescent="0.15">
      <c r="A46" s="72"/>
      <c r="B46" s="72"/>
      <c r="C46" s="72"/>
      <c r="D46" s="72"/>
      <c r="E46" s="72"/>
      <c r="F46" s="72"/>
      <c r="G46" s="72"/>
      <c r="H46" s="72"/>
      <c r="I46" s="72"/>
      <c r="J46" s="72"/>
      <c r="K46" s="72"/>
      <c r="L46" s="72"/>
      <c r="M46" s="72"/>
      <c r="N46" s="72"/>
      <c r="O46" s="72"/>
      <c r="P46" s="72"/>
      <c r="Q46" s="72"/>
      <c r="R46" s="72"/>
    </row>
    <row r="47" spans="1:18" ht="18" customHeight="1" x14ac:dyDescent="0.15">
      <c r="A47" s="72"/>
      <c r="B47" s="72"/>
      <c r="C47" s="72"/>
      <c r="D47" s="72"/>
      <c r="E47" s="72"/>
      <c r="F47" s="72"/>
      <c r="G47" s="72"/>
      <c r="H47" s="72"/>
      <c r="I47" s="72"/>
      <c r="J47" s="72"/>
      <c r="K47" s="72"/>
      <c r="L47" s="72"/>
      <c r="M47" s="72"/>
      <c r="N47" s="72"/>
      <c r="O47" s="72"/>
      <c r="P47" s="72"/>
      <c r="Q47" s="72"/>
      <c r="R47" s="72"/>
    </row>
    <row r="48" spans="1:18" ht="18" customHeight="1" x14ac:dyDescent="0.15">
      <c r="A48" s="72"/>
      <c r="B48" s="72"/>
      <c r="C48" s="72"/>
      <c r="D48" s="72"/>
      <c r="E48" s="72"/>
      <c r="F48" s="72"/>
      <c r="G48" s="72"/>
      <c r="H48" s="72"/>
      <c r="I48" s="72"/>
      <c r="J48" s="72"/>
      <c r="K48" s="72"/>
      <c r="L48" s="72"/>
      <c r="M48" s="72"/>
      <c r="N48" s="72"/>
      <c r="O48" s="72"/>
      <c r="P48" s="72"/>
      <c r="Q48" s="72"/>
      <c r="R48" s="72"/>
    </row>
    <row r="49" spans="1:18" ht="18" customHeight="1" x14ac:dyDescent="0.15">
      <c r="A49" s="72"/>
      <c r="B49" s="72"/>
      <c r="C49" s="72"/>
      <c r="D49" s="72"/>
      <c r="E49" s="72"/>
      <c r="F49" s="72"/>
      <c r="G49" s="72"/>
      <c r="H49" s="72"/>
      <c r="I49" s="72"/>
      <c r="J49" s="72"/>
      <c r="K49" s="72"/>
      <c r="L49" s="72"/>
      <c r="M49" s="72"/>
      <c r="N49" s="72"/>
      <c r="O49" s="72"/>
      <c r="P49" s="72"/>
      <c r="Q49" s="72"/>
      <c r="R49" s="72"/>
    </row>
    <row r="50" spans="1:18" ht="18" customHeight="1" x14ac:dyDescent="0.15">
      <c r="A50" s="72"/>
      <c r="B50" s="72"/>
      <c r="C50" s="72"/>
      <c r="D50" s="72"/>
      <c r="E50" s="72"/>
      <c r="F50" s="72"/>
      <c r="G50" s="72"/>
      <c r="H50" s="72"/>
      <c r="I50" s="72"/>
      <c r="J50" s="72"/>
      <c r="K50" s="72"/>
      <c r="L50" s="72"/>
      <c r="M50" s="72"/>
      <c r="N50" s="72"/>
      <c r="O50" s="72"/>
      <c r="P50" s="72"/>
      <c r="Q50" s="72"/>
      <c r="R50" s="72"/>
    </row>
  </sheetData>
  <sheetProtection algorithmName="SHA-512" hashValue="m7O/9QIsK4p+HdOii0cgfY0xhrQvaaOauYjz3eo6LJyBXpVD1wZnLdTnNAyfAzslIEkrpenOngg/foirgw7UMg==" saltValue="vBz3EKIUtXqEkO/uapHjlg==" spinCount="100000" sheet="1" selectLockedCells="1"/>
  <mergeCells count="33">
    <mergeCell ref="B36:D38"/>
    <mergeCell ref="E25:I28"/>
    <mergeCell ref="M25:O28"/>
    <mergeCell ref="P25:Q28"/>
    <mergeCell ref="E29:Q30"/>
    <mergeCell ref="E31:Q33"/>
    <mergeCell ref="E34:Q35"/>
    <mergeCell ref="L36:Q38"/>
    <mergeCell ref="H36:H38"/>
    <mergeCell ref="B34:D35"/>
    <mergeCell ref="J25:L28"/>
    <mergeCell ref="B29:D30"/>
    <mergeCell ref="B31:D33"/>
    <mergeCell ref="B40:D40"/>
    <mergeCell ref="B42:D42"/>
    <mergeCell ref="F40:I40"/>
    <mergeCell ref="F42:I42"/>
    <mergeCell ref="K40:P40"/>
    <mergeCell ref="K42:P42"/>
    <mergeCell ref="J6:L6"/>
    <mergeCell ref="M6:R6"/>
    <mergeCell ref="A5:H5"/>
    <mergeCell ref="B25:D28"/>
    <mergeCell ref="A17:R17"/>
    <mergeCell ref="A21:G21"/>
    <mergeCell ref="I21:M21"/>
    <mergeCell ref="A24:G24"/>
    <mergeCell ref="N8:R8"/>
    <mergeCell ref="J7:L7"/>
    <mergeCell ref="J8:L8"/>
    <mergeCell ref="A11:R11"/>
    <mergeCell ref="A14:R14"/>
    <mergeCell ref="M7:R7"/>
  </mergeCells>
  <phoneticPr fontId="3"/>
  <printOptions horizontalCentered="1"/>
  <pageMargins left="0.70866141732283472" right="0.70866141732283472" top="0.74803149606299213" bottom="0.74803149606299213"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C17C023A-E10E-49E2-89A9-1228E771EB8E}">
            <xm:f>【交付申請】入力!$L$146:$L$146=2</xm:f>
            <x14:dxf>
              <border>
                <left style="hair">
                  <color auto="1"/>
                </left>
                <right style="hair">
                  <color auto="1"/>
                </right>
                <top style="hair">
                  <color auto="1"/>
                </top>
                <bottom style="hair">
                  <color auto="1"/>
                </bottom>
                <vertical/>
                <horizontal/>
              </border>
            </x14:dxf>
          </x14:cfRule>
          <xm:sqref>F37</xm:sqref>
        </x14:conditionalFormatting>
        <x14:conditionalFormatting xmlns:xm="http://schemas.microsoft.com/office/excel/2006/main">
          <x14:cfRule type="expression" priority="1" id="{7C790273-225D-47DB-A146-6F89388F2A20}">
            <xm:f>【交付申請】入力!$L$146=1</xm:f>
            <x14:dxf>
              <border>
                <left style="hair">
                  <color auto="1"/>
                </left>
                <right style="hair">
                  <color auto="1"/>
                </right>
                <top style="hair">
                  <color auto="1"/>
                </top>
                <bottom style="hair">
                  <color auto="1"/>
                </bottom>
                <vertical/>
                <horizontal/>
              </border>
            </x14:dxf>
          </x14:cfRule>
          <xm:sqref>J37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54EC5-E6A2-4142-A858-77432258AE1C}">
  <sheetPr>
    <tabColor rgb="FF00B0F0"/>
  </sheetPr>
  <dimension ref="A1:U141"/>
  <sheetViews>
    <sheetView zoomScaleNormal="100" zoomScaleSheetLayoutView="100" workbookViewId="0">
      <pane ySplit="1" topLeftCell="A2" activePane="bottomLeft" state="frozen"/>
      <selection pane="bottomLeft" activeCell="D6" sqref="D6"/>
    </sheetView>
  </sheetViews>
  <sheetFormatPr defaultColWidth="14.08984375" defaultRowHeight="22.5" customHeight="1" x14ac:dyDescent="0.15"/>
  <cols>
    <col min="1" max="1" width="14.08984375" style="156"/>
    <col min="2" max="10" width="3.7265625" style="156" customWidth="1"/>
    <col min="11" max="11" width="14.54296875" style="156" customWidth="1"/>
    <col min="12" max="12" width="15.453125" style="156" customWidth="1"/>
    <col min="13" max="13" width="4.54296875" style="156" customWidth="1"/>
    <col min="14" max="14" width="5.36328125" style="157" customWidth="1"/>
    <col min="15" max="15" width="15.81640625" style="157" customWidth="1"/>
    <col min="16" max="21" width="10.1796875" style="157" customWidth="1"/>
    <col min="22" max="30" width="10.1796875" style="156" customWidth="1"/>
    <col min="31" max="16384" width="14.08984375" style="156"/>
  </cols>
  <sheetData>
    <row r="1" spans="1:21" s="159" customFormat="1" ht="26.25" customHeight="1" x14ac:dyDescent="0.15">
      <c r="A1" s="159" t="s">
        <v>251</v>
      </c>
      <c r="N1" s="160"/>
      <c r="O1" s="160"/>
      <c r="P1" s="160"/>
      <c r="Q1" s="160"/>
      <c r="R1" s="160"/>
      <c r="S1" s="160"/>
      <c r="T1" s="160"/>
      <c r="U1" s="160"/>
    </row>
    <row r="3" spans="1:21" ht="22.5" customHeight="1" x14ac:dyDescent="0.15">
      <c r="A3" s="197" t="s">
        <v>108</v>
      </c>
      <c r="B3" s="197"/>
      <c r="C3" s="197"/>
      <c r="D3" s="197"/>
      <c r="E3" s="197"/>
    </row>
    <row r="4" spans="1:21" ht="22.5" customHeight="1" x14ac:dyDescent="0.15">
      <c r="A4" s="307" t="s">
        <v>357</v>
      </c>
      <c r="B4" s="307"/>
      <c r="C4" s="307"/>
      <c r="D4" s="307"/>
      <c r="E4" s="307"/>
      <c r="F4" s="307"/>
      <c r="G4" s="307"/>
      <c r="H4" s="307"/>
      <c r="I4" s="307"/>
      <c r="J4" s="307"/>
      <c r="K4" s="307"/>
      <c r="L4" s="307"/>
    </row>
    <row r="5" spans="1:21" ht="22.5" customHeight="1" x14ac:dyDescent="0.15">
      <c r="A5" s="158" t="s">
        <v>59</v>
      </c>
    </row>
    <row r="6" spans="1:21" ht="22.5" customHeight="1" x14ac:dyDescent="0.15">
      <c r="A6" s="39" t="s">
        <v>57</v>
      </c>
      <c r="B6" s="181" t="s">
        <v>58</v>
      </c>
      <c r="C6" s="182"/>
      <c r="D6" s="97"/>
      <c r="E6" s="56" t="s">
        <v>91</v>
      </c>
    </row>
    <row r="7" spans="1:21" ht="22.5" customHeight="1" x14ac:dyDescent="0.15">
      <c r="A7" s="39" t="s">
        <v>60</v>
      </c>
      <c r="B7" s="97"/>
      <c r="C7" s="96" t="s">
        <v>61</v>
      </c>
      <c r="D7" s="97"/>
      <c r="E7" s="96" t="s">
        <v>62</v>
      </c>
      <c r="F7" s="57" t="s">
        <v>244</v>
      </c>
      <c r="G7" s="57"/>
      <c r="H7" s="57"/>
      <c r="I7" s="57"/>
      <c r="J7" s="57"/>
      <c r="K7" s="57"/>
      <c r="L7" s="57"/>
    </row>
    <row r="8" spans="1:21" ht="22.5" customHeight="1" x14ac:dyDescent="0.15">
      <c r="D8" s="156" t="str">
        <f>IF(D7&gt;9,"","　")</f>
        <v>　</v>
      </c>
    </row>
    <row r="9" spans="1:21" ht="22.5" customHeight="1" x14ac:dyDescent="0.15">
      <c r="A9" s="158" t="s">
        <v>194</v>
      </c>
    </row>
    <row r="10" spans="1:21" ht="22.5" customHeight="1" x14ac:dyDescent="0.15">
      <c r="A10" s="210" t="s">
        <v>192</v>
      </c>
      <c r="B10" s="599" t="s">
        <v>193</v>
      </c>
      <c r="C10" s="599"/>
      <c r="D10" s="599"/>
      <c r="E10" s="599"/>
      <c r="F10" s="599"/>
      <c r="G10" s="599"/>
      <c r="H10" s="599"/>
      <c r="I10" s="599"/>
      <c r="J10" s="599"/>
      <c r="K10" s="599"/>
      <c r="L10" s="599"/>
    </row>
    <row r="11" spans="1:21" ht="22.5" customHeight="1" x14ac:dyDescent="0.15">
      <c r="A11" s="211"/>
      <c r="B11" s="600"/>
      <c r="C11" s="600"/>
      <c r="D11" s="600"/>
      <c r="E11" s="600"/>
      <c r="F11" s="600"/>
      <c r="G11" s="600"/>
      <c r="H11" s="600"/>
      <c r="I11" s="600"/>
      <c r="J11" s="600"/>
      <c r="K11" s="600"/>
      <c r="L11" s="600"/>
    </row>
    <row r="12" spans="1:21" ht="22.5" customHeight="1" x14ac:dyDescent="0.15">
      <c r="A12" s="211"/>
      <c r="B12" s="600"/>
      <c r="C12" s="600"/>
      <c r="D12" s="600"/>
      <c r="E12" s="600"/>
      <c r="F12" s="600"/>
      <c r="G12" s="600"/>
      <c r="H12" s="600"/>
      <c r="I12" s="600"/>
      <c r="J12" s="600"/>
      <c r="K12" s="600"/>
      <c r="L12" s="600"/>
    </row>
    <row r="13" spans="1:21" ht="22.5" customHeight="1" x14ac:dyDescent="0.15">
      <c r="A13" s="212"/>
      <c r="B13" s="600"/>
      <c r="C13" s="600"/>
      <c r="D13" s="600"/>
      <c r="E13" s="600"/>
      <c r="F13" s="600"/>
      <c r="G13" s="600"/>
      <c r="H13" s="600"/>
      <c r="I13" s="600"/>
      <c r="J13" s="600"/>
      <c r="K13" s="600"/>
      <c r="L13" s="600"/>
    </row>
    <row r="15" spans="1:21" ht="22.5" customHeight="1" x14ac:dyDescent="0.15">
      <c r="A15" s="158" t="s">
        <v>195</v>
      </c>
    </row>
    <row r="16" spans="1:21" ht="22.5" customHeight="1" x14ac:dyDescent="0.15">
      <c r="A16" s="169" t="s">
        <v>198</v>
      </c>
    </row>
    <row r="17" spans="1:12" ht="22.5" customHeight="1" x14ac:dyDescent="0.15">
      <c r="A17" s="57" t="s">
        <v>200</v>
      </c>
      <c r="B17" s="57"/>
      <c r="C17" s="57"/>
      <c r="D17" s="57"/>
      <c r="E17" s="57"/>
      <c r="F17" s="57"/>
      <c r="G17" s="57"/>
      <c r="H17" s="57"/>
      <c r="I17" s="57"/>
      <c r="J17" s="57"/>
      <c r="K17" s="57"/>
      <c r="L17" s="57"/>
    </row>
    <row r="18" spans="1:12" ht="22.5" customHeight="1" x14ac:dyDescent="0.15">
      <c r="A18" s="57" t="s">
        <v>196</v>
      </c>
      <c r="B18" s="57"/>
      <c r="C18" s="57"/>
      <c r="D18" s="57"/>
      <c r="E18" s="57"/>
      <c r="F18" s="57"/>
      <c r="G18" s="57"/>
      <c r="H18" s="57"/>
      <c r="I18" s="57"/>
      <c r="J18" s="57"/>
      <c r="K18" s="57"/>
      <c r="L18" s="57"/>
    </row>
    <row r="19" spans="1:12" ht="22.5" customHeight="1" x14ac:dyDescent="0.15">
      <c r="A19" s="54" t="s">
        <v>22</v>
      </c>
      <c r="B19" s="220" t="s">
        <v>89</v>
      </c>
      <c r="C19" s="220"/>
      <c r="D19" s="220"/>
      <c r="E19" s="220"/>
      <c r="F19" s="220"/>
      <c r="G19" s="220"/>
      <c r="H19" s="220"/>
      <c r="I19" s="220"/>
      <c r="J19" s="220"/>
      <c r="K19" s="54" t="s">
        <v>23</v>
      </c>
      <c r="L19" s="54" t="s">
        <v>72</v>
      </c>
    </row>
    <row r="20" spans="1:12" ht="22.5" customHeight="1" x14ac:dyDescent="0.15">
      <c r="A20" s="55" t="s">
        <v>80</v>
      </c>
      <c r="B20" s="233" t="s">
        <v>70</v>
      </c>
      <c r="C20" s="234"/>
      <c r="D20" s="234"/>
      <c r="E20" s="234"/>
      <c r="F20" s="234"/>
      <c r="G20" s="234"/>
      <c r="H20" s="234"/>
      <c r="I20" s="234"/>
      <c r="J20" s="235"/>
      <c r="K20" s="55" t="s">
        <v>74</v>
      </c>
      <c r="L20" s="55" t="s">
        <v>71</v>
      </c>
    </row>
    <row r="21" spans="1:12" ht="22.5" customHeight="1" x14ac:dyDescent="0.15">
      <c r="A21" s="55" t="s">
        <v>73</v>
      </c>
      <c r="B21" s="233" t="s">
        <v>76</v>
      </c>
      <c r="C21" s="234"/>
      <c r="D21" s="234"/>
      <c r="E21" s="234"/>
      <c r="F21" s="234"/>
      <c r="G21" s="234"/>
      <c r="H21" s="234"/>
      <c r="I21" s="234"/>
      <c r="J21" s="235"/>
      <c r="K21" s="55" t="s">
        <v>74</v>
      </c>
      <c r="L21" s="55" t="s">
        <v>75</v>
      </c>
    </row>
    <row r="22" spans="1:12" ht="22.5" customHeight="1" x14ac:dyDescent="0.15">
      <c r="A22" s="48"/>
      <c r="B22" s="222"/>
      <c r="C22" s="223"/>
      <c r="D22" s="223"/>
      <c r="E22" s="223"/>
      <c r="F22" s="223"/>
      <c r="G22" s="223"/>
      <c r="H22" s="223"/>
      <c r="I22" s="223"/>
      <c r="J22" s="224"/>
      <c r="K22" s="49"/>
      <c r="L22" s="50"/>
    </row>
    <row r="23" spans="1:12" ht="22.5" customHeight="1" x14ac:dyDescent="0.15">
      <c r="A23" s="48"/>
      <c r="B23" s="222"/>
      <c r="C23" s="223"/>
      <c r="D23" s="223"/>
      <c r="E23" s="223"/>
      <c r="F23" s="223"/>
      <c r="G23" s="223"/>
      <c r="H23" s="223"/>
      <c r="I23" s="223"/>
      <c r="J23" s="224"/>
      <c r="K23" s="49"/>
      <c r="L23" s="50"/>
    </row>
    <row r="24" spans="1:12" ht="22.5" customHeight="1" x14ac:dyDescent="0.15">
      <c r="A24" s="48"/>
      <c r="B24" s="222"/>
      <c r="C24" s="223"/>
      <c r="D24" s="223"/>
      <c r="E24" s="223"/>
      <c r="F24" s="223"/>
      <c r="G24" s="223"/>
      <c r="H24" s="223"/>
      <c r="I24" s="223"/>
      <c r="J24" s="224"/>
      <c r="K24" s="49"/>
      <c r="L24" s="50"/>
    </row>
    <row r="25" spans="1:12" ht="22.5" customHeight="1" x14ac:dyDescent="0.15">
      <c r="A25" s="48"/>
      <c r="B25" s="222"/>
      <c r="C25" s="223"/>
      <c r="D25" s="223"/>
      <c r="E25" s="223"/>
      <c r="F25" s="223"/>
      <c r="G25" s="223"/>
      <c r="H25" s="223"/>
      <c r="I25" s="223"/>
      <c r="J25" s="224"/>
      <c r="K25" s="49"/>
      <c r="L25" s="50"/>
    </row>
    <row r="26" spans="1:12" ht="22.5" customHeight="1" x14ac:dyDescent="0.15">
      <c r="A26" s="48"/>
      <c r="B26" s="222"/>
      <c r="C26" s="223"/>
      <c r="D26" s="223"/>
      <c r="E26" s="223"/>
      <c r="F26" s="223"/>
      <c r="G26" s="223"/>
      <c r="H26" s="223"/>
      <c r="I26" s="223"/>
      <c r="J26" s="224"/>
      <c r="K26" s="49"/>
      <c r="L26" s="50"/>
    </row>
    <row r="27" spans="1:12" ht="22.5" customHeight="1" x14ac:dyDescent="0.15">
      <c r="A27" s="48"/>
      <c r="B27" s="222"/>
      <c r="C27" s="223"/>
      <c r="D27" s="223"/>
      <c r="E27" s="223"/>
      <c r="F27" s="223"/>
      <c r="G27" s="223"/>
      <c r="H27" s="223"/>
      <c r="I27" s="223"/>
      <c r="J27" s="224"/>
      <c r="K27" s="49"/>
      <c r="L27" s="50"/>
    </row>
    <row r="28" spans="1:12" ht="22.5" customHeight="1" x14ac:dyDescent="0.15">
      <c r="A28" s="48"/>
      <c r="B28" s="222"/>
      <c r="C28" s="223"/>
      <c r="D28" s="223"/>
      <c r="E28" s="223"/>
      <c r="F28" s="223"/>
      <c r="G28" s="223"/>
      <c r="H28" s="223"/>
      <c r="I28" s="223"/>
      <c r="J28" s="224"/>
      <c r="K28" s="49"/>
      <c r="L28" s="50"/>
    </row>
    <row r="29" spans="1:12" ht="22.5" customHeight="1" x14ac:dyDescent="0.15">
      <c r="A29" s="48"/>
      <c r="B29" s="222"/>
      <c r="C29" s="223"/>
      <c r="D29" s="223"/>
      <c r="E29" s="223"/>
      <c r="F29" s="223"/>
      <c r="G29" s="223"/>
      <c r="H29" s="223"/>
      <c r="I29" s="223"/>
      <c r="J29" s="224"/>
      <c r="K29" s="49"/>
      <c r="L29" s="50"/>
    </row>
    <row r="30" spans="1:12" ht="22.5" customHeight="1" x14ac:dyDescent="0.15">
      <c r="A30" s="48"/>
      <c r="B30" s="222"/>
      <c r="C30" s="223"/>
      <c r="D30" s="223"/>
      <c r="E30" s="223"/>
      <c r="F30" s="223"/>
      <c r="G30" s="223"/>
      <c r="H30" s="223"/>
      <c r="I30" s="223"/>
      <c r="J30" s="224"/>
      <c r="K30" s="49"/>
      <c r="L30" s="50"/>
    </row>
    <row r="31" spans="1:12" ht="22.5" customHeight="1" x14ac:dyDescent="0.15">
      <c r="A31" s="48"/>
      <c r="B31" s="222"/>
      <c r="C31" s="223"/>
      <c r="D31" s="223"/>
      <c r="E31" s="223"/>
      <c r="F31" s="223"/>
      <c r="G31" s="223"/>
      <c r="H31" s="223"/>
      <c r="I31" s="223"/>
      <c r="J31" s="224"/>
      <c r="K31" s="49"/>
      <c r="L31" s="50"/>
    </row>
    <row r="32" spans="1:12" ht="22.5" customHeight="1" x14ac:dyDescent="0.15">
      <c r="A32" s="48"/>
      <c r="B32" s="222"/>
      <c r="C32" s="223"/>
      <c r="D32" s="223"/>
      <c r="E32" s="223"/>
      <c r="F32" s="223"/>
      <c r="G32" s="223"/>
      <c r="H32" s="223"/>
      <c r="I32" s="223"/>
      <c r="J32" s="224"/>
      <c r="K32" s="49"/>
      <c r="L32" s="50"/>
    </row>
    <row r="33" spans="1:12" ht="22.5" customHeight="1" x14ac:dyDescent="0.15">
      <c r="A33" s="48"/>
      <c r="B33" s="222"/>
      <c r="C33" s="223"/>
      <c r="D33" s="223"/>
      <c r="E33" s="223"/>
      <c r="F33" s="223"/>
      <c r="G33" s="223"/>
      <c r="H33" s="223"/>
      <c r="I33" s="223"/>
      <c r="J33" s="224"/>
      <c r="K33" s="49"/>
      <c r="L33" s="50"/>
    </row>
    <row r="34" spans="1:12" ht="22.5" customHeight="1" x14ac:dyDescent="0.15">
      <c r="A34" s="48"/>
      <c r="B34" s="222"/>
      <c r="C34" s="223"/>
      <c r="D34" s="223"/>
      <c r="E34" s="223"/>
      <c r="F34" s="223"/>
      <c r="G34" s="223"/>
      <c r="H34" s="223"/>
      <c r="I34" s="223"/>
      <c r="J34" s="224"/>
      <c r="K34" s="49"/>
      <c r="L34" s="50"/>
    </row>
    <row r="35" spans="1:12" ht="22.5" customHeight="1" x14ac:dyDescent="0.15">
      <c r="A35" s="241" t="s">
        <v>222</v>
      </c>
      <c r="B35" s="241"/>
      <c r="C35" s="241"/>
      <c r="D35" s="241"/>
      <c r="E35" s="241"/>
      <c r="F35" s="241"/>
      <c r="G35" s="241"/>
      <c r="H35" s="241"/>
      <c r="I35" s="241"/>
      <c r="J35" s="241"/>
      <c r="K35" s="241"/>
      <c r="L35" s="241"/>
    </row>
    <row r="36" spans="1:12" ht="22.5" customHeight="1" x14ac:dyDescent="0.15">
      <c r="A36" s="170"/>
      <c r="B36" s="170"/>
      <c r="C36" s="170"/>
      <c r="D36" s="170"/>
      <c r="E36" s="170"/>
      <c r="F36" s="170"/>
      <c r="G36" s="170"/>
      <c r="H36" s="170"/>
      <c r="I36" s="170"/>
      <c r="J36" s="170"/>
      <c r="K36" s="170"/>
      <c r="L36" s="170"/>
    </row>
    <row r="38" spans="1:12" ht="22.5" customHeight="1" x14ac:dyDescent="0.15">
      <c r="A38" s="169" t="s">
        <v>197</v>
      </c>
    </row>
    <row r="39" spans="1:12" ht="22.5" customHeight="1" x14ac:dyDescent="0.15">
      <c r="A39" s="57" t="s">
        <v>199</v>
      </c>
      <c r="B39" s="57"/>
      <c r="C39" s="57"/>
      <c r="D39" s="57"/>
      <c r="E39" s="57"/>
      <c r="F39" s="57"/>
      <c r="G39" s="57"/>
      <c r="H39" s="57"/>
      <c r="I39" s="57"/>
      <c r="J39" s="57"/>
      <c r="K39" s="57"/>
      <c r="L39" s="57"/>
    </row>
    <row r="40" spans="1:12" ht="22.5" customHeight="1" x14ac:dyDescent="0.15">
      <c r="A40" s="57" t="s">
        <v>223</v>
      </c>
      <c r="B40" s="57"/>
      <c r="C40" s="57"/>
      <c r="D40" s="57"/>
      <c r="E40" s="57"/>
      <c r="F40" s="57"/>
      <c r="G40" s="57"/>
      <c r="H40" s="57"/>
      <c r="I40" s="57"/>
      <c r="J40" s="57"/>
      <c r="K40" s="57"/>
      <c r="L40" s="57"/>
    </row>
    <row r="41" spans="1:12" ht="22.5" customHeight="1" x14ac:dyDescent="0.15">
      <c r="A41" s="57" t="s">
        <v>224</v>
      </c>
      <c r="B41" s="57"/>
      <c r="C41" s="57"/>
      <c r="D41" s="57"/>
      <c r="E41" s="57"/>
      <c r="F41" s="57"/>
      <c r="G41" s="57"/>
      <c r="H41" s="57"/>
      <c r="I41" s="57"/>
      <c r="J41" s="57"/>
      <c r="K41" s="104"/>
      <c r="L41" s="57"/>
    </row>
    <row r="42" spans="1:12" ht="22.5" customHeight="1" x14ac:dyDescent="0.15">
      <c r="A42" s="54" t="s">
        <v>22</v>
      </c>
      <c r="B42" s="220" t="s">
        <v>78</v>
      </c>
      <c r="C42" s="220"/>
      <c r="D42" s="220"/>
      <c r="E42" s="220"/>
      <c r="F42" s="220"/>
      <c r="G42" s="220"/>
      <c r="H42" s="220"/>
      <c r="I42" s="220"/>
      <c r="J42" s="220"/>
      <c r="K42" s="54" t="s">
        <v>23</v>
      </c>
      <c r="L42" s="41" t="s">
        <v>87</v>
      </c>
    </row>
    <row r="43" spans="1:12" ht="22.5" customHeight="1" x14ac:dyDescent="0.15">
      <c r="A43" s="55" t="s">
        <v>81</v>
      </c>
      <c r="B43" s="233" t="s">
        <v>82</v>
      </c>
      <c r="C43" s="234"/>
      <c r="D43" s="234"/>
      <c r="E43" s="234"/>
      <c r="F43" s="234"/>
      <c r="G43" s="234"/>
      <c r="H43" s="234"/>
      <c r="I43" s="234"/>
      <c r="J43" s="235"/>
      <c r="K43" s="55" t="s">
        <v>85</v>
      </c>
      <c r="L43" s="55" t="s">
        <v>71</v>
      </c>
    </row>
    <row r="44" spans="1:12" ht="22.5" customHeight="1" x14ac:dyDescent="0.15">
      <c r="A44" s="55" t="s">
        <v>83</v>
      </c>
      <c r="B44" s="233" t="s">
        <v>79</v>
      </c>
      <c r="C44" s="234"/>
      <c r="D44" s="234"/>
      <c r="E44" s="234"/>
      <c r="F44" s="234"/>
      <c r="G44" s="234"/>
      <c r="H44" s="234"/>
      <c r="I44" s="234"/>
      <c r="J44" s="235"/>
      <c r="K44" s="55" t="s">
        <v>84</v>
      </c>
      <c r="L44" s="55" t="s">
        <v>86</v>
      </c>
    </row>
    <row r="45" spans="1:12" ht="22.5" customHeight="1" x14ac:dyDescent="0.15">
      <c r="A45" s="48"/>
      <c r="B45" s="222"/>
      <c r="C45" s="223"/>
      <c r="D45" s="223"/>
      <c r="E45" s="223"/>
      <c r="F45" s="223"/>
      <c r="G45" s="223"/>
      <c r="H45" s="223"/>
      <c r="I45" s="223"/>
      <c r="J45" s="224"/>
      <c r="K45" s="49"/>
      <c r="L45" s="50"/>
    </row>
    <row r="46" spans="1:12" ht="22.5" customHeight="1" x14ac:dyDescent="0.15">
      <c r="A46" s="48"/>
      <c r="B46" s="222"/>
      <c r="C46" s="223"/>
      <c r="D46" s="223"/>
      <c r="E46" s="223"/>
      <c r="F46" s="223"/>
      <c r="G46" s="223"/>
      <c r="H46" s="223"/>
      <c r="I46" s="223"/>
      <c r="J46" s="224"/>
      <c r="K46" s="49"/>
      <c r="L46" s="50"/>
    </row>
    <row r="47" spans="1:12" ht="22.5" customHeight="1" x14ac:dyDescent="0.15">
      <c r="A47" s="48"/>
      <c r="B47" s="222"/>
      <c r="C47" s="223"/>
      <c r="D47" s="223"/>
      <c r="E47" s="223"/>
      <c r="F47" s="223"/>
      <c r="G47" s="223"/>
      <c r="H47" s="223"/>
      <c r="I47" s="223"/>
      <c r="J47" s="224"/>
      <c r="K47" s="49"/>
      <c r="L47" s="50"/>
    </row>
    <row r="48" spans="1:12" ht="22.5" customHeight="1" x14ac:dyDescent="0.15">
      <c r="A48" s="48"/>
      <c r="B48" s="222"/>
      <c r="C48" s="223"/>
      <c r="D48" s="223"/>
      <c r="E48" s="223"/>
      <c r="F48" s="223"/>
      <c r="G48" s="223"/>
      <c r="H48" s="223"/>
      <c r="I48" s="223"/>
      <c r="J48" s="224"/>
      <c r="K48" s="49"/>
      <c r="L48" s="50"/>
    </row>
    <row r="49" spans="1:12" ht="22.5" customHeight="1" x14ac:dyDescent="0.15">
      <c r="A49" s="48"/>
      <c r="B49" s="222"/>
      <c r="C49" s="223"/>
      <c r="D49" s="223"/>
      <c r="E49" s="223"/>
      <c r="F49" s="223"/>
      <c r="G49" s="223"/>
      <c r="H49" s="223"/>
      <c r="I49" s="223"/>
      <c r="J49" s="224"/>
      <c r="K49" s="49"/>
      <c r="L49" s="50"/>
    </row>
    <row r="50" spans="1:12" ht="22.5" customHeight="1" x14ac:dyDescent="0.15">
      <c r="A50" s="48"/>
      <c r="B50" s="222"/>
      <c r="C50" s="223"/>
      <c r="D50" s="223"/>
      <c r="E50" s="223"/>
      <c r="F50" s="223"/>
      <c r="G50" s="223"/>
      <c r="H50" s="223"/>
      <c r="I50" s="223"/>
      <c r="J50" s="224"/>
      <c r="K50" s="49"/>
      <c r="L50" s="50"/>
    </row>
    <row r="51" spans="1:12" ht="22.5" customHeight="1" x14ac:dyDescent="0.15">
      <c r="A51" s="48"/>
      <c r="B51" s="222"/>
      <c r="C51" s="223"/>
      <c r="D51" s="223"/>
      <c r="E51" s="223"/>
      <c r="F51" s="223"/>
      <c r="G51" s="223"/>
      <c r="H51" s="223"/>
      <c r="I51" s="223"/>
      <c r="J51" s="224"/>
      <c r="K51" s="49"/>
      <c r="L51" s="50"/>
    </row>
    <row r="52" spans="1:12" ht="22.5" customHeight="1" x14ac:dyDescent="0.15">
      <c r="A52" s="48"/>
      <c r="B52" s="222"/>
      <c r="C52" s="223"/>
      <c r="D52" s="223"/>
      <c r="E52" s="223"/>
      <c r="F52" s="223"/>
      <c r="G52" s="223"/>
      <c r="H52" s="223"/>
      <c r="I52" s="223"/>
      <c r="J52" s="224"/>
      <c r="K52" s="49"/>
      <c r="L52" s="50"/>
    </row>
    <row r="53" spans="1:12" ht="22.5" customHeight="1" x14ac:dyDescent="0.15">
      <c r="A53" s="48"/>
      <c r="B53" s="222"/>
      <c r="C53" s="223"/>
      <c r="D53" s="223"/>
      <c r="E53" s="223"/>
      <c r="F53" s="223"/>
      <c r="G53" s="223"/>
      <c r="H53" s="223"/>
      <c r="I53" s="223"/>
      <c r="J53" s="224"/>
      <c r="K53" s="49"/>
      <c r="L53" s="50"/>
    </row>
    <row r="54" spans="1:12" ht="22.5" customHeight="1" x14ac:dyDescent="0.15">
      <c r="A54" s="48"/>
      <c r="B54" s="222"/>
      <c r="C54" s="223"/>
      <c r="D54" s="223"/>
      <c r="E54" s="223"/>
      <c r="F54" s="223"/>
      <c r="G54" s="223"/>
      <c r="H54" s="223"/>
      <c r="I54" s="223"/>
      <c r="J54" s="224"/>
      <c r="K54" s="49"/>
      <c r="L54" s="50"/>
    </row>
    <row r="55" spans="1:12" ht="22.5" customHeight="1" x14ac:dyDescent="0.15">
      <c r="A55" s="48"/>
      <c r="B55" s="222"/>
      <c r="C55" s="223"/>
      <c r="D55" s="223"/>
      <c r="E55" s="223"/>
      <c r="F55" s="223"/>
      <c r="G55" s="223"/>
      <c r="H55" s="223"/>
      <c r="I55" s="223"/>
      <c r="J55" s="224"/>
      <c r="K55" s="49"/>
      <c r="L55" s="50"/>
    </row>
    <row r="56" spans="1:12" ht="22.5" customHeight="1" x14ac:dyDescent="0.15">
      <c r="A56" s="48"/>
      <c r="B56" s="222"/>
      <c r="C56" s="223"/>
      <c r="D56" s="223"/>
      <c r="E56" s="223"/>
      <c r="F56" s="223"/>
      <c r="G56" s="223"/>
      <c r="H56" s="223"/>
      <c r="I56" s="223"/>
      <c r="J56" s="224"/>
      <c r="K56" s="49"/>
      <c r="L56" s="50"/>
    </row>
    <row r="57" spans="1:12" ht="22.5" customHeight="1" x14ac:dyDescent="0.15">
      <c r="A57" s="48"/>
      <c r="B57" s="222"/>
      <c r="C57" s="223"/>
      <c r="D57" s="223"/>
      <c r="E57" s="223"/>
      <c r="F57" s="223"/>
      <c r="G57" s="223"/>
      <c r="H57" s="223"/>
      <c r="I57" s="223"/>
      <c r="J57" s="224"/>
      <c r="K57" s="49"/>
      <c r="L57" s="50"/>
    </row>
    <row r="58" spans="1:12" ht="22.5" customHeight="1" x14ac:dyDescent="0.15">
      <c r="A58" s="48"/>
      <c r="B58" s="222"/>
      <c r="C58" s="223"/>
      <c r="D58" s="223"/>
      <c r="E58" s="223"/>
      <c r="F58" s="223"/>
      <c r="G58" s="223"/>
      <c r="H58" s="223"/>
      <c r="I58" s="223"/>
      <c r="J58" s="224"/>
      <c r="K58" s="49"/>
      <c r="L58" s="50"/>
    </row>
    <row r="59" spans="1:12" ht="22.5" customHeight="1" x14ac:dyDescent="0.15">
      <c r="A59" s="48"/>
      <c r="B59" s="222"/>
      <c r="C59" s="223"/>
      <c r="D59" s="223"/>
      <c r="E59" s="223"/>
      <c r="F59" s="223"/>
      <c r="G59" s="223"/>
      <c r="H59" s="223"/>
      <c r="I59" s="223"/>
      <c r="J59" s="224"/>
      <c r="K59" s="49"/>
      <c r="L59" s="50"/>
    </row>
    <row r="60" spans="1:12" ht="22.5" customHeight="1" x14ac:dyDescent="0.15">
      <c r="A60" s="48"/>
      <c r="B60" s="222"/>
      <c r="C60" s="223"/>
      <c r="D60" s="223"/>
      <c r="E60" s="223"/>
      <c r="F60" s="223"/>
      <c r="G60" s="223"/>
      <c r="H60" s="223"/>
      <c r="I60" s="223"/>
      <c r="J60" s="224"/>
      <c r="K60" s="49"/>
      <c r="L60" s="50"/>
    </row>
    <row r="61" spans="1:12" ht="22.5" customHeight="1" x14ac:dyDescent="0.15">
      <c r="A61" s="48"/>
      <c r="B61" s="222"/>
      <c r="C61" s="223"/>
      <c r="D61" s="223"/>
      <c r="E61" s="223"/>
      <c r="F61" s="223"/>
      <c r="G61" s="223"/>
      <c r="H61" s="223"/>
      <c r="I61" s="223"/>
      <c r="J61" s="224"/>
      <c r="K61" s="49"/>
      <c r="L61" s="50"/>
    </row>
    <row r="62" spans="1:12" ht="22.5" customHeight="1" x14ac:dyDescent="0.15">
      <c r="A62" s="48"/>
      <c r="B62" s="222"/>
      <c r="C62" s="223"/>
      <c r="D62" s="223"/>
      <c r="E62" s="223"/>
      <c r="F62" s="223"/>
      <c r="G62" s="223"/>
      <c r="H62" s="223"/>
      <c r="I62" s="223"/>
      <c r="J62" s="224"/>
      <c r="K62" s="49"/>
      <c r="L62" s="50"/>
    </row>
    <row r="63" spans="1:12" ht="22.5" customHeight="1" x14ac:dyDescent="0.15">
      <c r="A63" s="601" t="s">
        <v>353</v>
      </c>
      <c r="B63" s="602"/>
      <c r="C63" s="602"/>
      <c r="D63" s="602"/>
      <c r="E63" s="602"/>
      <c r="F63" s="602"/>
      <c r="G63" s="602"/>
      <c r="H63" s="602"/>
      <c r="I63" s="602"/>
      <c r="J63" s="603"/>
      <c r="K63" s="128" t="s">
        <v>88</v>
      </c>
      <c r="L63" s="44">
        <f>SUM(L45:L62)</f>
        <v>0</v>
      </c>
    </row>
    <row r="64" spans="1:12" ht="22.5" customHeight="1" x14ac:dyDescent="0.15">
      <c r="A64" s="607" t="s">
        <v>354</v>
      </c>
      <c r="B64" s="607"/>
      <c r="C64" s="607"/>
      <c r="D64" s="607"/>
      <c r="E64" s="607"/>
      <c r="F64" s="607"/>
      <c r="G64" s="607"/>
      <c r="H64" s="607"/>
      <c r="I64" s="607"/>
      <c r="J64" s="607"/>
      <c r="K64" s="608"/>
      <c r="L64" s="89">
        <f>【交付申請】入力!L69</f>
        <v>0</v>
      </c>
    </row>
    <row r="65" spans="1:21" ht="22.5" customHeight="1" x14ac:dyDescent="0.15">
      <c r="A65" s="87" t="s">
        <v>221</v>
      </c>
      <c r="B65" s="87" t="str">
        <f>IF(L63&gt;=L64,"OK","NG")</f>
        <v>OK</v>
      </c>
      <c r="C65" s="609" t="str">
        <f>IF(B65="NG","補助金申請時の合計参加世帯数以上となるよう報告してください。","")</f>
        <v/>
      </c>
      <c r="D65" s="609"/>
      <c r="E65" s="609"/>
      <c r="F65" s="609"/>
      <c r="G65" s="609"/>
      <c r="H65" s="609"/>
      <c r="I65" s="609"/>
      <c r="J65" s="609"/>
      <c r="K65" s="609"/>
      <c r="L65" s="609"/>
    </row>
    <row r="66" spans="1:21" ht="22.5" customHeight="1" x14ac:dyDescent="0.15">
      <c r="A66" s="171"/>
      <c r="B66" s="171"/>
      <c r="C66" s="171"/>
      <c r="D66" s="171"/>
      <c r="E66" s="171"/>
      <c r="F66" s="171"/>
      <c r="G66" s="171"/>
      <c r="H66" s="171"/>
      <c r="I66" s="171"/>
      <c r="J66" s="171"/>
      <c r="K66" s="157"/>
      <c r="L66" s="157"/>
    </row>
    <row r="67" spans="1:21" ht="22.5" customHeight="1" x14ac:dyDescent="0.15">
      <c r="A67" s="158" t="s">
        <v>242</v>
      </c>
    </row>
    <row r="68" spans="1:21" ht="22.5" customHeight="1" x14ac:dyDescent="0.15">
      <c r="A68" s="172" t="s">
        <v>97</v>
      </c>
      <c r="B68" s="157"/>
      <c r="C68" s="157"/>
      <c r="D68" s="157"/>
      <c r="E68" s="157"/>
      <c r="F68" s="157"/>
      <c r="G68" s="157"/>
      <c r="H68" s="157"/>
      <c r="I68" s="157"/>
      <c r="J68" s="157"/>
      <c r="K68" s="157"/>
      <c r="L68" s="157"/>
    </row>
    <row r="69" spans="1:21" ht="22.5" customHeight="1" x14ac:dyDescent="0.15">
      <c r="A69" s="105" t="s">
        <v>336</v>
      </c>
      <c r="B69" s="103"/>
      <c r="C69" s="103"/>
      <c r="D69" s="103"/>
      <c r="E69" s="103"/>
      <c r="F69" s="103"/>
      <c r="G69" s="103"/>
      <c r="H69" s="103"/>
      <c r="I69" s="103"/>
      <c r="J69" s="103"/>
      <c r="K69" s="103"/>
      <c r="L69" s="103"/>
    </row>
    <row r="70" spans="1:21" ht="22.5" customHeight="1" x14ac:dyDescent="0.15">
      <c r="A70" s="57" t="s">
        <v>290</v>
      </c>
      <c r="B70" s="103"/>
      <c r="C70" s="103"/>
      <c r="D70" s="103"/>
      <c r="E70" s="103"/>
      <c r="F70" s="103"/>
      <c r="G70" s="103"/>
      <c r="H70" s="103"/>
      <c r="I70" s="103"/>
      <c r="J70" s="103"/>
      <c r="K70" s="103"/>
      <c r="L70" s="103"/>
    </row>
    <row r="71" spans="1:21" ht="22.5" customHeight="1" x14ac:dyDescent="0.15">
      <c r="A71" s="126" t="s">
        <v>318</v>
      </c>
      <c r="B71" s="103"/>
      <c r="C71" s="103"/>
      <c r="D71" s="103"/>
      <c r="E71" s="103"/>
      <c r="F71" s="103"/>
      <c r="G71" s="103"/>
      <c r="H71" s="103"/>
      <c r="I71" s="103"/>
      <c r="J71" s="103"/>
      <c r="K71" s="103"/>
      <c r="L71" s="103"/>
    </row>
    <row r="72" spans="1:21" ht="22.5" customHeight="1" x14ac:dyDescent="0.15">
      <c r="A72" s="40" t="s">
        <v>34</v>
      </c>
      <c r="B72" s="181" t="s">
        <v>225</v>
      </c>
      <c r="C72" s="182"/>
      <c r="D72" s="213"/>
      <c r="E72" s="181" t="s">
        <v>226</v>
      </c>
      <c r="F72" s="182"/>
      <c r="G72" s="213"/>
      <c r="H72" s="336" t="s">
        <v>35</v>
      </c>
      <c r="I72" s="337"/>
      <c r="J72" s="337"/>
      <c r="K72" s="337"/>
      <c r="L72" s="338"/>
      <c r="N72" s="161"/>
      <c r="O72" s="161"/>
      <c r="P72" s="161"/>
      <c r="Q72" s="161"/>
      <c r="R72" s="161"/>
      <c r="S72" s="161"/>
      <c r="T72" s="161"/>
      <c r="U72" s="161"/>
    </row>
    <row r="73" spans="1:21" ht="22.5" customHeight="1" x14ac:dyDescent="0.15">
      <c r="A73" s="130" t="s">
        <v>99</v>
      </c>
      <c r="B73" s="579" t="s">
        <v>229</v>
      </c>
      <c r="C73" s="580"/>
      <c r="D73" s="580"/>
      <c r="E73" s="579" t="s">
        <v>229</v>
      </c>
      <c r="F73" s="580"/>
      <c r="G73" s="580"/>
      <c r="H73" s="604" t="s">
        <v>227</v>
      </c>
      <c r="I73" s="605"/>
      <c r="J73" s="605"/>
      <c r="K73" s="605"/>
      <c r="L73" s="606"/>
      <c r="M73" s="162"/>
      <c r="N73" s="161"/>
      <c r="O73" s="161"/>
      <c r="P73" s="161"/>
      <c r="Q73" s="161"/>
      <c r="R73" s="161"/>
      <c r="S73" s="161"/>
      <c r="T73" s="161"/>
      <c r="U73" s="161"/>
    </row>
    <row r="74" spans="1:21" ht="22.5" customHeight="1" x14ac:dyDescent="0.15">
      <c r="A74" s="130" t="s">
        <v>102</v>
      </c>
      <c r="B74" s="579" t="s">
        <v>229</v>
      </c>
      <c r="C74" s="580"/>
      <c r="D74" s="580"/>
      <c r="E74" s="579" t="s">
        <v>229</v>
      </c>
      <c r="F74" s="580"/>
      <c r="G74" s="580"/>
      <c r="H74" s="604" t="s">
        <v>228</v>
      </c>
      <c r="I74" s="605"/>
      <c r="J74" s="605"/>
      <c r="K74" s="605"/>
      <c r="L74" s="606"/>
      <c r="M74" s="162"/>
      <c r="N74" s="161"/>
      <c r="O74" s="161"/>
      <c r="P74" s="161"/>
      <c r="Q74" s="161"/>
      <c r="R74" s="161"/>
      <c r="S74" s="161"/>
      <c r="T74" s="161"/>
      <c r="U74" s="161"/>
    </row>
    <row r="75" spans="1:21" ht="22.5" customHeight="1" x14ac:dyDescent="0.15">
      <c r="A75" s="92" t="str">
        <f>IF(【交付申請】入力!A98="","",【交付申請】入力!A98)</f>
        <v/>
      </c>
      <c r="B75" s="611" t="str">
        <f>IF(【交付申請】入力!B98="","",【交付申請】入力!B98)</f>
        <v/>
      </c>
      <c r="C75" s="611"/>
      <c r="D75" s="611"/>
      <c r="E75" s="610"/>
      <c r="F75" s="610"/>
      <c r="G75" s="610"/>
      <c r="H75" s="583"/>
      <c r="I75" s="583"/>
      <c r="J75" s="583"/>
      <c r="K75" s="583"/>
      <c r="L75" s="584"/>
      <c r="M75" s="162"/>
      <c r="N75" s="161"/>
      <c r="O75" s="161"/>
      <c r="P75" s="161"/>
      <c r="Q75" s="161"/>
      <c r="R75" s="161"/>
      <c r="S75" s="161"/>
      <c r="T75" s="161"/>
      <c r="U75" s="161"/>
    </row>
    <row r="76" spans="1:21" ht="22.5" customHeight="1" x14ac:dyDescent="0.15">
      <c r="A76" s="92" t="str">
        <f>IF(【交付申請】入力!A99="","",【交付申請】入力!A99)</f>
        <v/>
      </c>
      <c r="B76" s="611" t="str">
        <f>IF(【交付申請】入力!B99="","",【交付申請】入力!B99)</f>
        <v/>
      </c>
      <c r="C76" s="611"/>
      <c r="D76" s="611"/>
      <c r="E76" s="612"/>
      <c r="F76" s="612"/>
      <c r="G76" s="612"/>
      <c r="H76" s="583"/>
      <c r="I76" s="583"/>
      <c r="J76" s="583"/>
      <c r="K76" s="583"/>
      <c r="L76" s="584"/>
      <c r="M76" s="162"/>
      <c r="N76" s="161"/>
      <c r="O76" s="161"/>
      <c r="P76" s="161"/>
      <c r="Q76" s="161"/>
      <c r="R76" s="161"/>
      <c r="S76" s="161"/>
      <c r="T76" s="161"/>
      <c r="U76" s="161"/>
    </row>
    <row r="77" spans="1:21" ht="22.5" customHeight="1" x14ac:dyDescent="0.15">
      <c r="A77" s="92" t="str">
        <f>IF(【交付申請】入力!A100="","",【交付申請】入力!A100)</f>
        <v/>
      </c>
      <c r="B77" s="611" t="str">
        <f>IF(【交付申請】入力!B100="","",【交付申請】入力!B100)</f>
        <v/>
      </c>
      <c r="C77" s="611"/>
      <c r="D77" s="611"/>
      <c r="E77" s="612"/>
      <c r="F77" s="612"/>
      <c r="G77" s="612"/>
      <c r="H77" s="583"/>
      <c r="I77" s="583"/>
      <c r="J77" s="583"/>
      <c r="K77" s="583"/>
      <c r="L77" s="584"/>
      <c r="M77" s="162"/>
      <c r="N77" s="161"/>
      <c r="O77" s="161"/>
      <c r="P77" s="161"/>
      <c r="Q77" s="161"/>
      <c r="R77" s="161"/>
      <c r="S77" s="161"/>
      <c r="T77" s="161"/>
      <c r="U77" s="161"/>
    </row>
    <row r="78" spans="1:21" ht="22.5" customHeight="1" x14ac:dyDescent="0.15">
      <c r="A78" s="92" t="str">
        <f>IF(【交付申請】入力!A101="","",【交付申請】入力!A101)</f>
        <v/>
      </c>
      <c r="B78" s="611" t="str">
        <f>IF(【交付申請】入力!B101="","",【交付申請】入力!B101)</f>
        <v/>
      </c>
      <c r="C78" s="611"/>
      <c r="D78" s="611"/>
      <c r="E78" s="612"/>
      <c r="F78" s="612"/>
      <c r="G78" s="612"/>
      <c r="H78" s="583"/>
      <c r="I78" s="583"/>
      <c r="J78" s="583"/>
      <c r="K78" s="583"/>
      <c r="L78" s="584"/>
      <c r="M78" s="162"/>
      <c r="N78" s="161"/>
      <c r="O78" s="161"/>
      <c r="P78" s="161"/>
      <c r="Q78" s="161"/>
      <c r="R78" s="161"/>
      <c r="S78" s="161"/>
      <c r="T78" s="161"/>
      <c r="U78" s="161"/>
    </row>
    <row r="79" spans="1:21" ht="22.5" customHeight="1" x14ac:dyDescent="0.15">
      <c r="A79" s="92" t="str">
        <f>IF(【交付申請】入力!A102="","",【交付申請】入力!A102)</f>
        <v/>
      </c>
      <c r="B79" s="594" t="str">
        <f>IF(【交付申請】入力!B102="","",【交付申請】入力!B102)</f>
        <v/>
      </c>
      <c r="C79" s="595"/>
      <c r="D79" s="596"/>
      <c r="E79" s="588"/>
      <c r="F79" s="589"/>
      <c r="G79" s="590"/>
      <c r="H79" s="582"/>
      <c r="I79" s="583"/>
      <c r="J79" s="583"/>
      <c r="K79" s="583"/>
      <c r="L79" s="584"/>
      <c r="M79" s="162"/>
      <c r="N79" s="161"/>
      <c r="O79" s="161"/>
      <c r="P79" s="161"/>
      <c r="Q79" s="161"/>
      <c r="R79" s="161"/>
      <c r="S79" s="161"/>
      <c r="T79" s="161"/>
      <c r="U79" s="161"/>
    </row>
    <row r="80" spans="1:21" ht="22.5" customHeight="1" x14ac:dyDescent="0.15">
      <c r="A80" s="92" t="str">
        <f>IF(【交付申請】入力!A103="","",【交付申請】入力!A103)</f>
        <v/>
      </c>
      <c r="B80" s="594" t="str">
        <f>IF(【交付申請】入力!B103="","",【交付申請】入力!B103)</f>
        <v/>
      </c>
      <c r="C80" s="595"/>
      <c r="D80" s="596"/>
      <c r="E80" s="588"/>
      <c r="F80" s="589"/>
      <c r="G80" s="590"/>
      <c r="H80" s="582"/>
      <c r="I80" s="583"/>
      <c r="J80" s="583"/>
      <c r="K80" s="583"/>
      <c r="L80" s="584"/>
      <c r="M80" s="162"/>
      <c r="N80" s="161"/>
      <c r="O80" s="161"/>
      <c r="P80" s="161"/>
      <c r="Q80" s="161"/>
      <c r="R80" s="161"/>
      <c r="S80" s="161"/>
      <c r="T80" s="161"/>
      <c r="U80" s="161"/>
    </row>
    <row r="81" spans="1:21" ht="22.5" customHeight="1" x14ac:dyDescent="0.15">
      <c r="A81" s="92" t="str">
        <f>IF(【交付申請】入力!A104="","",【交付申請】入力!A104)</f>
        <v/>
      </c>
      <c r="B81" s="594" t="str">
        <f>IF(【交付申請】入力!B104="","",【交付申請】入力!B104)</f>
        <v/>
      </c>
      <c r="C81" s="595"/>
      <c r="D81" s="596"/>
      <c r="E81" s="588"/>
      <c r="F81" s="589"/>
      <c r="G81" s="590"/>
      <c r="H81" s="582"/>
      <c r="I81" s="583"/>
      <c r="J81" s="583"/>
      <c r="K81" s="583"/>
      <c r="L81" s="584"/>
      <c r="M81" s="162"/>
      <c r="N81" s="161"/>
      <c r="O81" s="161"/>
      <c r="P81" s="161"/>
      <c r="Q81" s="161"/>
      <c r="R81" s="161"/>
      <c r="S81" s="161"/>
      <c r="T81" s="161"/>
      <c r="U81" s="161"/>
    </row>
    <row r="82" spans="1:21" ht="22.5" customHeight="1" x14ac:dyDescent="0.15">
      <c r="A82" s="92" t="str">
        <f>IF(【交付申請】入力!A105="","",【交付申請】入力!A105)</f>
        <v/>
      </c>
      <c r="B82" s="594" t="str">
        <f>IF(【交付申請】入力!B105="","",【交付申請】入力!B105)</f>
        <v/>
      </c>
      <c r="C82" s="595"/>
      <c r="D82" s="596"/>
      <c r="E82" s="588"/>
      <c r="F82" s="589"/>
      <c r="G82" s="590"/>
      <c r="H82" s="582"/>
      <c r="I82" s="583"/>
      <c r="J82" s="583"/>
      <c r="K82" s="583"/>
      <c r="L82" s="584"/>
      <c r="M82" s="162"/>
      <c r="N82" s="161"/>
      <c r="O82" s="161"/>
      <c r="P82" s="161"/>
      <c r="Q82" s="161"/>
      <c r="R82" s="161"/>
      <c r="S82" s="161"/>
      <c r="T82" s="161"/>
      <c r="U82" s="161"/>
    </row>
    <row r="83" spans="1:21" ht="22.5" customHeight="1" x14ac:dyDescent="0.15">
      <c r="A83" s="591" t="s">
        <v>316</v>
      </c>
      <c r="B83" s="592"/>
      <c r="C83" s="592"/>
      <c r="D83" s="592"/>
      <c r="E83" s="592"/>
      <c r="F83" s="592"/>
      <c r="G83" s="592"/>
      <c r="H83" s="592"/>
      <c r="I83" s="592"/>
      <c r="J83" s="592"/>
      <c r="K83" s="592"/>
      <c r="L83" s="593"/>
      <c r="M83" s="162"/>
      <c r="N83" s="161"/>
      <c r="O83" s="161"/>
      <c r="P83" s="161"/>
      <c r="Q83" s="161"/>
      <c r="R83" s="161"/>
      <c r="S83" s="161"/>
      <c r="T83" s="161"/>
      <c r="U83" s="161"/>
    </row>
    <row r="84" spans="1:21" ht="22.5" customHeight="1" x14ac:dyDescent="0.15">
      <c r="A84" s="40" t="s">
        <v>34</v>
      </c>
      <c r="B84" s="181" t="s">
        <v>225</v>
      </c>
      <c r="C84" s="182"/>
      <c r="D84" s="213"/>
      <c r="E84" s="181" t="s">
        <v>226</v>
      </c>
      <c r="F84" s="182"/>
      <c r="G84" s="213"/>
      <c r="H84" s="336" t="s">
        <v>35</v>
      </c>
      <c r="I84" s="337"/>
      <c r="J84" s="337"/>
      <c r="K84" s="337"/>
      <c r="L84" s="338"/>
      <c r="N84" s="161"/>
      <c r="O84" s="161"/>
      <c r="P84" s="161"/>
      <c r="Q84" s="161"/>
      <c r="R84" s="161"/>
      <c r="S84" s="161"/>
      <c r="T84" s="161"/>
      <c r="U84" s="161"/>
    </row>
    <row r="85" spans="1:21" ht="22.5" customHeight="1" x14ac:dyDescent="0.15">
      <c r="A85" s="131"/>
      <c r="B85" s="557">
        <v>0</v>
      </c>
      <c r="C85" s="558"/>
      <c r="D85" s="559"/>
      <c r="E85" s="588"/>
      <c r="F85" s="589"/>
      <c r="G85" s="590"/>
      <c r="H85" s="582"/>
      <c r="I85" s="583"/>
      <c r="J85" s="583"/>
      <c r="K85" s="583"/>
      <c r="L85" s="584"/>
      <c r="M85" s="162"/>
      <c r="N85" s="161"/>
      <c r="O85" s="161"/>
      <c r="P85" s="161"/>
      <c r="Q85" s="161"/>
      <c r="R85" s="161"/>
      <c r="S85" s="161"/>
      <c r="T85" s="161"/>
      <c r="U85" s="161"/>
    </row>
    <row r="86" spans="1:21" ht="22.5" customHeight="1" x14ac:dyDescent="0.15">
      <c r="A86" s="131"/>
      <c r="B86" s="557">
        <v>0</v>
      </c>
      <c r="C86" s="558"/>
      <c r="D86" s="559"/>
      <c r="E86" s="588"/>
      <c r="F86" s="589"/>
      <c r="G86" s="590"/>
      <c r="H86" s="582"/>
      <c r="I86" s="583"/>
      <c r="J86" s="583"/>
      <c r="K86" s="583"/>
      <c r="L86" s="584"/>
      <c r="M86" s="162"/>
      <c r="N86" s="161"/>
      <c r="O86" s="161"/>
      <c r="P86" s="161"/>
      <c r="Q86" s="161"/>
      <c r="R86" s="161"/>
      <c r="S86" s="161"/>
      <c r="T86" s="161"/>
      <c r="U86" s="161"/>
    </row>
    <row r="87" spans="1:21" ht="22.5" customHeight="1" x14ac:dyDescent="0.15">
      <c r="A87" s="229" t="s">
        <v>38</v>
      </c>
      <c r="B87" s="230"/>
      <c r="C87" s="230"/>
      <c r="D87" s="231"/>
      <c r="E87" s="585">
        <f>SUM(E75:G86)</f>
        <v>0</v>
      </c>
      <c r="F87" s="586"/>
      <c r="G87" s="587"/>
      <c r="H87" s="579"/>
      <c r="I87" s="580"/>
      <c r="J87" s="580"/>
      <c r="K87" s="580"/>
      <c r="L87" s="581"/>
      <c r="M87" s="162"/>
      <c r="N87" s="161"/>
      <c r="O87" s="161"/>
      <c r="P87" s="161"/>
      <c r="Q87" s="161"/>
      <c r="R87" s="161"/>
      <c r="S87" s="161"/>
      <c r="T87" s="161"/>
      <c r="U87" s="161"/>
    </row>
    <row r="88" spans="1:21" ht="22.5" customHeight="1" x14ac:dyDescent="0.15">
      <c r="M88" s="162"/>
      <c r="N88" s="161"/>
      <c r="O88" s="161"/>
      <c r="P88" s="161"/>
      <c r="Q88" s="161"/>
      <c r="R88" s="161"/>
      <c r="S88" s="161"/>
      <c r="T88" s="161"/>
      <c r="U88" s="161"/>
    </row>
    <row r="89" spans="1:21" ht="22.5" customHeight="1" x14ac:dyDescent="0.15">
      <c r="A89" s="173" t="s">
        <v>93</v>
      </c>
      <c r="M89" s="162"/>
      <c r="N89" s="161"/>
      <c r="O89" s="161"/>
      <c r="P89" s="161"/>
      <c r="Q89" s="161"/>
      <c r="R89" s="161"/>
      <c r="S89" s="161"/>
      <c r="T89" s="161"/>
      <c r="U89" s="161"/>
    </row>
    <row r="90" spans="1:21" ht="22.5" customHeight="1" x14ac:dyDescent="0.15">
      <c r="A90" s="57" t="s">
        <v>232</v>
      </c>
      <c r="B90" s="57"/>
      <c r="C90" s="57"/>
      <c r="D90" s="57"/>
      <c r="E90" s="57"/>
      <c r="F90" s="57"/>
      <c r="G90" s="57"/>
      <c r="H90" s="57"/>
      <c r="I90" s="57"/>
      <c r="J90" s="57"/>
      <c r="K90" s="57"/>
      <c r="L90" s="57"/>
      <c r="M90" s="162"/>
      <c r="N90" s="161"/>
      <c r="O90" s="161"/>
      <c r="P90" s="161"/>
      <c r="Q90" s="161"/>
      <c r="R90" s="161"/>
      <c r="S90" s="161"/>
      <c r="T90" s="161"/>
      <c r="U90" s="161"/>
    </row>
    <row r="91" spans="1:21" ht="22.5" customHeight="1" x14ac:dyDescent="0.15">
      <c r="A91" s="57" t="s">
        <v>235</v>
      </c>
      <c r="B91" s="57"/>
      <c r="C91" s="57"/>
      <c r="D91" s="57"/>
      <c r="E91" s="57"/>
      <c r="F91" s="57"/>
      <c r="G91" s="57"/>
      <c r="H91" s="57"/>
      <c r="I91" s="57"/>
      <c r="J91" s="57"/>
      <c r="K91" s="57"/>
      <c r="L91" s="57"/>
      <c r="M91" s="162"/>
      <c r="N91" s="161"/>
      <c r="O91" s="161"/>
      <c r="P91" s="161"/>
      <c r="Q91" s="161"/>
      <c r="R91" s="161"/>
      <c r="S91" s="161"/>
      <c r="T91" s="161"/>
      <c r="U91" s="161"/>
    </row>
    <row r="92" spans="1:21" ht="22.5" customHeight="1" x14ac:dyDescent="0.15">
      <c r="A92" s="57" t="s">
        <v>234</v>
      </c>
      <c r="B92" s="57"/>
      <c r="C92" s="57"/>
      <c r="D92" s="57"/>
      <c r="E92" s="57"/>
      <c r="F92" s="57"/>
      <c r="G92" s="57"/>
      <c r="H92" s="57"/>
      <c r="I92" s="57"/>
      <c r="J92" s="57"/>
      <c r="K92" s="57"/>
      <c r="L92" s="57"/>
      <c r="N92" s="163"/>
      <c r="O92" s="164"/>
      <c r="P92" s="165"/>
      <c r="Q92" s="165"/>
      <c r="R92" s="165"/>
      <c r="S92" s="165"/>
      <c r="T92" s="165"/>
      <c r="U92" s="165"/>
    </row>
    <row r="93" spans="1:21" ht="22.5" customHeight="1" x14ac:dyDescent="0.15">
      <c r="A93" s="95"/>
      <c r="B93" s="181" t="s">
        <v>230</v>
      </c>
      <c r="C93" s="182"/>
      <c r="D93" s="213"/>
      <c r="E93" s="181" t="s">
        <v>226</v>
      </c>
      <c r="F93" s="182"/>
      <c r="G93" s="213"/>
      <c r="H93" s="613"/>
      <c r="I93" s="614"/>
      <c r="N93" s="163"/>
      <c r="O93" s="164"/>
      <c r="P93" s="165"/>
      <c r="Q93" s="165"/>
      <c r="R93" s="165"/>
      <c r="S93" s="165"/>
      <c r="T93" s="165"/>
      <c r="U93" s="165"/>
    </row>
    <row r="94" spans="1:21" ht="22.5" customHeight="1" x14ac:dyDescent="0.15">
      <c r="A94" s="91" t="s">
        <v>96</v>
      </c>
      <c r="B94" s="615" t="str">
        <f>【交付申請】入力!B86</f>
        <v/>
      </c>
      <c r="C94" s="616"/>
      <c r="D94" s="617"/>
      <c r="E94" s="618"/>
      <c r="F94" s="619"/>
      <c r="G94" s="620"/>
      <c r="H94" s="613"/>
      <c r="I94" s="614"/>
      <c r="N94" s="163"/>
      <c r="O94" s="164"/>
      <c r="P94" s="165"/>
      <c r="Q94" s="165"/>
      <c r="R94" s="165"/>
      <c r="S94" s="165"/>
      <c r="T94" s="165"/>
      <c r="U94" s="165"/>
    </row>
    <row r="95" spans="1:21" ht="22.5" customHeight="1" x14ac:dyDescent="0.15">
      <c r="A95" s="91" t="s">
        <v>14</v>
      </c>
      <c r="B95" s="594">
        <f>IF(【交付申請】入力!B87=0,"",【交付申請】入力!B87)</f>
        <v>1000</v>
      </c>
      <c r="C95" s="595"/>
      <c r="D95" s="596"/>
      <c r="E95" s="618"/>
      <c r="F95" s="619"/>
      <c r="G95" s="620"/>
      <c r="H95" s="613"/>
      <c r="I95" s="614"/>
      <c r="N95" s="163"/>
      <c r="O95" s="164"/>
      <c r="P95" s="165"/>
      <c r="Q95" s="165"/>
      <c r="R95" s="165"/>
      <c r="S95" s="165"/>
      <c r="T95" s="165"/>
      <c r="U95" s="165"/>
    </row>
    <row r="96" spans="1:21" ht="22.5" customHeight="1" x14ac:dyDescent="0.15">
      <c r="A96" s="91" t="s">
        <v>94</v>
      </c>
      <c r="B96" s="615" t="str">
        <f>【交付申請】入力!B88</f>
        <v/>
      </c>
      <c r="C96" s="616"/>
      <c r="D96" s="617"/>
      <c r="E96" s="560">
        <f>SUM(E94:G95)</f>
        <v>0</v>
      </c>
      <c r="F96" s="561"/>
      <c r="G96" s="562"/>
      <c r="H96" s="613"/>
      <c r="I96" s="614"/>
      <c r="N96" s="163"/>
      <c r="O96" s="164"/>
      <c r="P96" s="165"/>
      <c r="Q96" s="165"/>
      <c r="R96" s="165"/>
      <c r="S96" s="165"/>
      <c r="T96" s="165"/>
      <c r="U96" s="165"/>
    </row>
    <row r="97" spans="1:21" ht="22.5" customHeight="1" x14ac:dyDescent="0.15">
      <c r="A97" s="90"/>
      <c r="B97" s="93"/>
      <c r="C97" s="93"/>
      <c r="D97" s="94" t="s">
        <v>233</v>
      </c>
      <c r="E97" s="557">
        <f>(E94+E95)-E98</f>
        <v>0</v>
      </c>
      <c r="F97" s="558"/>
      <c r="G97" s="559"/>
      <c r="H97" s="164"/>
      <c r="I97" s="164" t="s">
        <v>237</v>
      </c>
      <c r="N97" s="163"/>
      <c r="O97" s="164"/>
      <c r="P97" s="165"/>
      <c r="Q97" s="165"/>
      <c r="R97" s="165"/>
      <c r="S97" s="165"/>
      <c r="T97" s="165"/>
      <c r="U97" s="165"/>
    </row>
    <row r="98" spans="1:21" ht="22.5" customHeight="1" x14ac:dyDescent="0.15">
      <c r="A98" s="229" t="s">
        <v>231</v>
      </c>
      <c r="B98" s="230"/>
      <c r="C98" s="230"/>
      <c r="D98" s="231"/>
      <c r="E98" s="560">
        <f>E87</f>
        <v>0</v>
      </c>
      <c r="F98" s="561"/>
      <c r="G98" s="562"/>
      <c r="H98" s="171"/>
      <c r="I98" s="171"/>
      <c r="N98" s="163"/>
      <c r="O98" s="164"/>
      <c r="P98" s="165"/>
      <c r="Q98" s="165"/>
      <c r="R98" s="165"/>
      <c r="S98" s="165"/>
      <c r="T98" s="165"/>
      <c r="U98" s="165"/>
    </row>
    <row r="99" spans="1:21" ht="22.5" customHeight="1" x14ac:dyDescent="0.15">
      <c r="N99" s="163"/>
      <c r="O99" s="164"/>
      <c r="P99" s="165"/>
      <c r="Q99" s="165"/>
      <c r="R99" s="165"/>
      <c r="S99" s="165"/>
      <c r="T99" s="165"/>
      <c r="U99" s="165"/>
    </row>
    <row r="100" spans="1:21" ht="22.5" customHeight="1" x14ac:dyDescent="0.15">
      <c r="N100" s="163"/>
      <c r="O100" s="164"/>
      <c r="P100" s="165"/>
      <c r="Q100" s="165"/>
      <c r="R100" s="165"/>
      <c r="S100" s="165"/>
      <c r="T100" s="165"/>
      <c r="U100" s="165"/>
    </row>
    <row r="101" spans="1:21" ht="22.5" customHeight="1" x14ac:dyDescent="0.15">
      <c r="A101" s="174" t="s">
        <v>245</v>
      </c>
      <c r="N101" s="163"/>
      <c r="O101" s="164"/>
      <c r="P101" s="165"/>
      <c r="Q101" s="165"/>
      <c r="R101" s="165"/>
      <c r="S101" s="165"/>
      <c r="T101" s="165"/>
      <c r="U101" s="165"/>
    </row>
    <row r="102" spans="1:21" ht="22.5" customHeight="1" x14ac:dyDescent="0.15">
      <c r="A102" s="40" t="s">
        <v>191</v>
      </c>
      <c r="B102" s="597" t="str">
        <f>【交付申請】入力!E80</f>
        <v/>
      </c>
      <c r="C102" s="597"/>
      <c r="D102" s="597"/>
      <c r="E102" s="597"/>
      <c r="F102" s="597"/>
      <c r="G102" s="597"/>
      <c r="H102" s="597"/>
      <c r="I102" s="597" t="s">
        <v>7</v>
      </c>
      <c r="J102" s="597"/>
      <c r="K102" s="283" t="s">
        <v>351</v>
      </c>
      <c r="L102" s="285"/>
    </row>
    <row r="103" spans="1:21" ht="22.5" customHeight="1" x14ac:dyDescent="0.15">
      <c r="A103" s="40" t="s">
        <v>236</v>
      </c>
      <c r="B103" s="597" t="str">
        <f>IF(E94=0,"",E94)</f>
        <v/>
      </c>
      <c r="C103" s="597"/>
      <c r="D103" s="597"/>
      <c r="E103" s="597"/>
      <c r="F103" s="597"/>
      <c r="G103" s="597"/>
      <c r="H103" s="597"/>
      <c r="I103" s="597" t="s">
        <v>7</v>
      </c>
      <c r="J103" s="597"/>
      <c r="K103" s="286"/>
      <c r="L103" s="288"/>
      <c r="M103" s="166"/>
      <c r="N103" s="166"/>
      <c r="O103" s="166"/>
      <c r="P103" s="166"/>
    </row>
    <row r="104" spans="1:21" ht="22.5" customHeight="1" x14ac:dyDescent="0.15">
      <c r="A104" s="102" t="s">
        <v>190</v>
      </c>
      <c r="B104" s="598" t="str">
        <f>IFERROR(B102-B103,"")</f>
        <v/>
      </c>
      <c r="C104" s="598"/>
      <c r="D104" s="598"/>
      <c r="E104" s="598"/>
      <c r="F104" s="598"/>
      <c r="G104" s="598"/>
      <c r="H104" s="598"/>
      <c r="I104" s="598" t="s">
        <v>7</v>
      </c>
      <c r="J104" s="598"/>
      <c r="K104" s="289"/>
      <c r="L104" s="291"/>
      <c r="M104" s="166"/>
      <c r="N104" s="166"/>
      <c r="O104" s="166"/>
      <c r="P104" s="166"/>
    </row>
    <row r="105" spans="1:21" ht="22.5" customHeight="1" x14ac:dyDescent="0.15">
      <c r="A105" s="156" t="s">
        <v>352</v>
      </c>
    </row>
    <row r="109" spans="1:21" s="167" customFormat="1" ht="22.5" customHeight="1" x14ac:dyDescent="0.15">
      <c r="A109" s="563" t="s">
        <v>249</v>
      </c>
      <c r="B109" s="563"/>
      <c r="C109" s="563"/>
      <c r="D109" s="563"/>
      <c r="E109" s="563"/>
      <c r="F109" s="563"/>
      <c r="G109" s="563"/>
      <c r="H109" s="563"/>
      <c r="I109" s="563"/>
      <c r="J109" s="563"/>
      <c r="K109" s="563"/>
      <c r="L109" s="563"/>
      <c r="N109" s="168"/>
      <c r="O109" s="168"/>
      <c r="P109" s="168"/>
      <c r="Q109" s="168"/>
      <c r="R109" s="168"/>
      <c r="S109" s="168"/>
      <c r="T109" s="168"/>
      <c r="U109" s="168"/>
    </row>
    <row r="110" spans="1:21" s="167" customFormat="1" ht="22.5" customHeight="1" x14ac:dyDescent="0.15">
      <c r="A110" s="175"/>
      <c r="B110" s="175"/>
      <c r="C110" s="175"/>
      <c r="D110" s="175"/>
      <c r="E110" s="175"/>
      <c r="F110" s="175"/>
      <c r="G110" s="175"/>
      <c r="H110" s="175"/>
      <c r="I110" s="175"/>
      <c r="J110" s="175"/>
      <c r="K110" s="175"/>
      <c r="L110" s="175"/>
      <c r="N110" s="168"/>
      <c r="O110" s="168"/>
      <c r="P110" s="168"/>
      <c r="Q110" s="168"/>
      <c r="R110" s="168"/>
      <c r="S110" s="168"/>
      <c r="T110" s="168"/>
      <c r="U110" s="168"/>
    </row>
    <row r="111" spans="1:21" s="167" customFormat="1" ht="22.5" customHeight="1" x14ac:dyDescent="0.15">
      <c r="A111" s="175"/>
      <c r="B111" s="175"/>
      <c r="C111" s="175"/>
      <c r="D111" s="175"/>
      <c r="E111" s="175"/>
      <c r="F111" s="175"/>
      <c r="G111" s="175"/>
      <c r="H111" s="175"/>
      <c r="I111" s="175"/>
      <c r="J111" s="175"/>
      <c r="K111" s="175"/>
      <c r="L111" s="175"/>
      <c r="N111" s="168"/>
      <c r="O111" s="168"/>
      <c r="P111" s="168"/>
      <c r="Q111" s="168"/>
      <c r="R111" s="168"/>
      <c r="S111" s="168"/>
      <c r="T111" s="168"/>
      <c r="U111" s="168"/>
    </row>
    <row r="112" spans="1:21" s="167" customFormat="1" ht="22.5" customHeight="1" x14ac:dyDescent="0.15">
      <c r="A112" s="551" t="s">
        <v>307</v>
      </c>
      <c r="B112" s="551"/>
      <c r="C112" s="551"/>
      <c r="D112" s="551"/>
      <c r="E112" s="551"/>
      <c r="F112" s="551"/>
      <c r="G112" s="551"/>
      <c r="H112" s="551"/>
      <c r="I112" s="551"/>
      <c r="J112" s="551"/>
      <c r="K112" s="551"/>
      <c r="L112" s="551"/>
      <c r="N112" s="168"/>
      <c r="O112" s="168"/>
      <c r="P112" s="168"/>
      <c r="Q112" s="168"/>
      <c r="R112" s="168"/>
      <c r="S112" s="168"/>
      <c r="T112" s="168"/>
      <c r="U112" s="168"/>
    </row>
    <row r="113" spans="1:21" s="167" customFormat="1" ht="22.5" customHeight="1" x14ac:dyDescent="0.15">
      <c r="A113" s="176"/>
      <c r="B113" s="176"/>
      <c r="C113" s="176"/>
      <c r="D113" s="176"/>
      <c r="E113" s="176"/>
      <c r="F113" s="176"/>
      <c r="G113" s="176"/>
      <c r="H113" s="176"/>
      <c r="I113" s="176"/>
      <c r="J113" s="176"/>
      <c r="K113" s="176"/>
      <c r="L113" s="176"/>
      <c r="N113" s="168"/>
      <c r="O113" s="168"/>
      <c r="P113" s="168"/>
      <c r="Q113" s="168"/>
      <c r="R113" s="168"/>
      <c r="S113" s="168"/>
      <c r="T113" s="168"/>
      <c r="U113" s="168"/>
    </row>
    <row r="114" spans="1:21" s="167" customFormat="1" ht="37.5" customHeight="1" x14ac:dyDescent="0.15">
      <c r="A114" s="548" t="s">
        <v>327</v>
      </c>
      <c r="B114" s="549"/>
      <c r="C114" s="549"/>
      <c r="D114" s="549"/>
      <c r="E114" s="549"/>
      <c r="F114" s="549"/>
      <c r="G114" s="549"/>
      <c r="H114" s="549"/>
      <c r="I114" s="549"/>
      <c r="J114" s="549"/>
      <c r="K114" s="549"/>
      <c r="L114" s="550"/>
      <c r="N114" s="168"/>
      <c r="O114" s="168"/>
      <c r="P114" s="168"/>
      <c r="Q114" s="168"/>
      <c r="R114" s="168"/>
      <c r="S114" s="168"/>
      <c r="T114" s="168"/>
      <c r="U114" s="168"/>
    </row>
    <row r="115" spans="1:21" s="167" customFormat="1" ht="30" customHeight="1" x14ac:dyDescent="0.15">
      <c r="A115" s="564" t="s">
        <v>337</v>
      </c>
      <c r="B115" s="565"/>
      <c r="C115" s="565"/>
      <c r="D115" s="565"/>
      <c r="E115" s="565"/>
      <c r="F115" s="565"/>
      <c r="G115" s="565"/>
      <c r="H115" s="565"/>
      <c r="I115" s="565"/>
      <c r="J115" s="565"/>
      <c r="K115" s="565"/>
      <c r="L115" s="566"/>
      <c r="N115" s="168"/>
      <c r="O115" s="168"/>
      <c r="P115" s="168"/>
      <c r="Q115" s="168"/>
      <c r="R115" s="168"/>
      <c r="S115" s="168"/>
      <c r="T115" s="168"/>
      <c r="U115" s="168"/>
    </row>
    <row r="116" spans="1:21" s="167" customFormat="1" ht="30" customHeight="1" x14ac:dyDescent="0.15">
      <c r="A116" s="554" t="s">
        <v>344</v>
      </c>
      <c r="B116" s="555"/>
      <c r="C116" s="555"/>
      <c r="D116" s="555"/>
      <c r="E116" s="555"/>
      <c r="F116" s="555"/>
      <c r="G116" s="555"/>
      <c r="H116" s="555"/>
      <c r="I116" s="555"/>
      <c r="J116" s="555"/>
      <c r="K116" s="555"/>
      <c r="L116" s="556"/>
      <c r="N116" s="168"/>
      <c r="O116" s="168"/>
      <c r="P116" s="168"/>
      <c r="Q116" s="168"/>
      <c r="R116" s="168"/>
      <c r="S116" s="168"/>
      <c r="T116" s="168"/>
      <c r="U116" s="168"/>
    </row>
    <row r="117" spans="1:21" s="167" customFormat="1" ht="30" customHeight="1" x14ac:dyDescent="0.15">
      <c r="A117" s="554" t="s">
        <v>345</v>
      </c>
      <c r="B117" s="555"/>
      <c r="C117" s="555"/>
      <c r="D117" s="555"/>
      <c r="E117" s="555"/>
      <c r="F117" s="555"/>
      <c r="G117" s="555"/>
      <c r="H117" s="555"/>
      <c r="I117" s="555"/>
      <c r="J117" s="555"/>
      <c r="K117" s="555"/>
      <c r="L117" s="556"/>
      <c r="N117" s="168"/>
      <c r="O117" s="168"/>
      <c r="P117" s="168"/>
      <c r="Q117" s="168"/>
      <c r="R117" s="168"/>
      <c r="S117" s="168"/>
      <c r="T117" s="168"/>
      <c r="U117" s="168"/>
    </row>
    <row r="118" spans="1:21" s="167" customFormat="1" ht="30" customHeight="1" x14ac:dyDescent="0.15">
      <c r="A118" s="554" t="s">
        <v>346</v>
      </c>
      <c r="B118" s="555"/>
      <c r="C118" s="555"/>
      <c r="D118" s="555"/>
      <c r="E118" s="555"/>
      <c r="F118" s="555"/>
      <c r="G118" s="555"/>
      <c r="H118" s="555"/>
      <c r="I118" s="555"/>
      <c r="J118" s="555"/>
      <c r="K118" s="555"/>
      <c r="L118" s="556"/>
      <c r="N118" s="168"/>
      <c r="O118" s="168"/>
      <c r="P118" s="168"/>
      <c r="Q118" s="168"/>
      <c r="R118" s="168"/>
      <c r="S118" s="168"/>
      <c r="T118" s="168"/>
      <c r="U118" s="168"/>
    </row>
    <row r="119" spans="1:21" s="167" customFormat="1" ht="30" customHeight="1" x14ac:dyDescent="0.15">
      <c r="A119" s="554" t="s">
        <v>338</v>
      </c>
      <c r="B119" s="555"/>
      <c r="C119" s="555"/>
      <c r="D119" s="555"/>
      <c r="E119" s="555"/>
      <c r="F119" s="555"/>
      <c r="G119" s="555"/>
      <c r="H119" s="555"/>
      <c r="I119" s="555"/>
      <c r="J119" s="555"/>
      <c r="K119" s="555"/>
      <c r="L119" s="556"/>
      <c r="N119" s="168"/>
      <c r="O119" s="168"/>
      <c r="P119" s="168"/>
      <c r="Q119" s="168"/>
      <c r="R119" s="168"/>
      <c r="S119" s="168"/>
      <c r="T119" s="168"/>
      <c r="U119" s="168"/>
    </row>
    <row r="120" spans="1:21" s="167" customFormat="1" ht="22.5" customHeight="1" x14ac:dyDescent="0.15">
      <c r="A120" s="176"/>
      <c r="B120" s="176"/>
      <c r="C120" s="176"/>
      <c r="D120" s="176"/>
      <c r="E120" s="176"/>
      <c r="F120" s="176"/>
      <c r="G120" s="176"/>
      <c r="H120" s="176"/>
      <c r="I120" s="176"/>
      <c r="J120" s="176"/>
      <c r="K120" s="176"/>
      <c r="L120" s="176"/>
      <c r="N120" s="168"/>
      <c r="O120" s="168"/>
      <c r="P120" s="168"/>
      <c r="Q120" s="168"/>
      <c r="R120" s="168"/>
      <c r="S120" s="168"/>
      <c r="T120" s="168"/>
      <c r="U120" s="168"/>
    </row>
    <row r="121" spans="1:21" s="167" customFormat="1" ht="22.5" customHeight="1" x14ac:dyDescent="0.15">
      <c r="A121" s="176"/>
      <c r="B121" s="176"/>
      <c r="C121" s="176"/>
      <c r="D121" s="176"/>
      <c r="E121" s="176"/>
      <c r="F121" s="176"/>
      <c r="G121" s="176"/>
      <c r="H121" s="176"/>
      <c r="I121" s="176"/>
      <c r="J121" s="176"/>
      <c r="K121" s="176"/>
      <c r="L121" s="176"/>
      <c r="N121" s="168"/>
      <c r="O121" s="168"/>
      <c r="P121" s="168"/>
      <c r="Q121" s="168"/>
      <c r="R121" s="168"/>
      <c r="S121" s="168"/>
      <c r="T121" s="168"/>
      <c r="U121" s="168"/>
    </row>
    <row r="122" spans="1:21" s="167" customFormat="1" ht="30" customHeight="1" x14ac:dyDescent="0.15">
      <c r="A122" s="504" t="s">
        <v>308</v>
      </c>
      <c r="B122" s="505"/>
      <c r="C122" s="505"/>
      <c r="D122" s="505"/>
      <c r="E122" s="505"/>
      <c r="F122" s="505"/>
      <c r="G122" s="505"/>
      <c r="H122" s="505"/>
      <c r="I122" s="505"/>
      <c r="J122" s="505"/>
      <c r="K122" s="505"/>
      <c r="L122" s="506"/>
      <c r="N122" s="168"/>
      <c r="O122" s="168"/>
      <c r="P122" s="168"/>
      <c r="Q122" s="168"/>
      <c r="R122" s="168"/>
      <c r="S122" s="168"/>
      <c r="T122" s="168"/>
      <c r="U122" s="168"/>
    </row>
    <row r="123" spans="1:21" s="167" customFormat="1" ht="22.5" customHeight="1" x14ac:dyDescent="0.15">
      <c r="A123" s="132" t="s">
        <v>127</v>
      </c>
      <c r="B123" s="507" t="s">
        <v>330</v>
      </c>
      <c r="C123" s="508"/>
      <c r="D123" s="508"/>
      <c r="E123" s="508"/>
      <c r="F123" s="508"/>
      <c r="G123" s="508"/>
      <c r="H123" s="508"/>
      <c r="I123" s="508"/>
      <c r="J123" s="508"/>
      <c r="K123" s="508"/>
      <c r="L123" s="509"/>
      <c r="N123" s="168"/>
      <c r="O123" s="168"/>
      <c r="P123" s="168"/>
      <c r="Q123" s="168"/>
      <c r="R123" s="168"/>
      <c r="S123" s="168"/>
      <c r="T123" s="168"/>
      <c r="U123" s="168"/>
    </row>
    <row r="124" spans="1:21" s="167" customFormat="1" ht="22.5" customHeight="1" x14ac:dyDescent="0.15">
      <c r="A124" s="43" t="s">
        <v>331</v>
      </c>
      <c r="B124" s="567" t="s">
        <v>329</v>
      </c>
      <c r="C124" s="568"/>
      <c r="D124" s="568"/>
      <c r="E124" s="568"/>
      <c r="F124" s="568"/>
      <c r="G124" s="568"/>
      <c r="H124" s="568"/>
      <c r="I124" s="568"/>
      <c r="J124" s="568"/>
      <c r="K124" s="568"/>
      <c r="L124" s="569"/>
      <c r="N124" s="168"/>
      <c r="O124" s="168"/>
      <c r="P124" s="168"/>
      <c r="Q124" s="168"/>
      <c r="R124" s="168"/>
      <c r="S124" s="168"/>
      <c r="T124" s="168"/>
      <c r="U124" s="168"/>
    </row>
    <row r="125" spans="1:21" ht="22.5" customHeight="1" x14ac:dyDescent="0.15">
      <c r="A125" s="326" t="s">
        <v>310</v>
      </c>
      <c r="B125" s="512" t="s">
        <v>313</v>
      </c>
      <c r="C125" s="513"/>
      <c r="D125" s="513"/>
      <c r="E125" s="513"/>
      <c r="F125" s="513"/>
      <c r="G125" s="513"/>
      <c r="H125" s="513"/>
      <c r="I125" s="510" t="s">
        <v>312</v>
      </c>
      <c r="J125" s="510"/>
      <c r="K125" s="510"/>
      <c r="L125" s="511"/>
    </row>
    <row r="126" spans="1:21" ht="32.25" customHeight="1" x14ac:dyDescent="0.15">
      <c r="A126" s="319"/>
      <c r="B126" s="514" t="s">
        <v>339</v>
      </c>
      <c r="C126" s="515"/>
      <c r="D126" s="515"/>
      <c r="E126" s="515"/>
      <c r="F126" s="515"/>
      <c r="G126" s="515"/>
      <c r="H126" s="515"/>
      <c r="I126" s="522" t="s">
        <v>315</v>
      </c>
      <c r="J126" s="523"/>
      <c r="K126" s="523"/>
      <c r="L126" s="524"/>
    </row>
    <row r="127" spans="1:21" ht="32.25" customHeight="1" x14ac:dyDescent="0.15">
      <c r="A127" s="319"/>
      <c r="B127" s="570" t="s">
        <v>347</v>
      </c>
      <c r="C127" s="571"/>
      <c r="D127" s="571"/>
      <c r="E127" s="571"/>
      <c r="F127" s="571"/>
      <c r="G127" s="571"/>
      <c r="H127" s="572"/>
      <c r="I127" s="525"/>
      <c r="J127" s="526"/>
      <c r="K127" s="526"/>
      <c r="L127" s="527"/>
    </row>
    <row r="128" spans="1:21" ht="32.25" customHeight="1" x14ac:dyDescent="0.15">
      <c r="A128" s="319"/>
      <c r="B128" s="573" t="s">
        <v>343</v>
      </c>
      <c r="C128" s="574"/>
      <c r="D128" s="574"/>
      <c r="E128" s="575"/>
      <c r="F128" s="576" t="s">
        <v>355</v>
      </c>
      <c r="G128" s="577"/>
      <c r="H128" s="578"/>
      <c r="I128" s="525"/>
      <c r="J128" s="526"/>
      <c r="K128" s="526"/>
      <c r="L128" s="527"/>
    </row>
    <row r="129" spans="1:21" ht="22.5" customHeight="1" x14ac:dyDescent="0.15">
      <c r="A129" s="319"/>
      <c r="B129" s="531" t="s">
        <v>311</v>
      </c>
      <c r="C129" s="515"/>
      <c r="D129" s="515"/>
      <c r="E129" s="515"/>
      <c r="F129" s="515"/>
      <c r="G129" s="515"/>
      <c r="H129" s="515"/>
      <c r="I129" s="525"/>
      <c r="J129" s="526"/>
      <c r="K129" s="526"/>
      <c r="L129" s="527"/>
    </row>
    <row r="130" spans="1:21" ht="32.25" customHeight="1" x14ac:dyDescent="0.15">
      <c r="A130" s="181"/>
      <c r="B130" s="516" t="s">
        <v>314</v>
      </c>
      <c r="C130" s="517"/>
      <c r="D130" s="517"/>
      <c r="E130" s="517"/>
      <c r="F130" s="517"/>
      <c r="G130" s="517"/>
      <c r="H130" s="518"/>
      <c r="I130" s="525"/>
      <c r="J130" s="526"/>
      <c r="K130" s="526"/>
      <c r="L130" s="527"/>
    </row>
    <row r="131" spans="1:21" ht="22.5" customHeight="1" x14ac:dyDescent="0.15">
      <c r="A131" s="181"/>
      <c r="B131" s="520" t="s">
        <v>248</v>
      </c>
      <c r="C131" s="521"/>
      <c r="D131" s="521"/>
      <c r="E131" s="521"/>
      <c r="F131" s="521"/>
      <c r="G131" s="521"/>
      <c r="H131" s="521"/>
      <c r="I131" s="528"/>
      <c r="J131" s="529"/>
      <c r="K131" s="529"/>
      <c r="L131" s="530"/>
    </row>
    <row r="132" spans="1:21" s="167" customFormat="1" ht="22.5" customHeight="1" x14ac:dyDescent="0.15">
      <c r="A132" s="176"/>
      <c r="B132" s="176"/>
      <c r="C132" s="176"/>
      <c r="D132" s="176"/>
      <c r="E132" s="176"/>
      <c r="F132" s="176"/>
      <c r="G132" s="176"/>
      <c r="H132" s="176"/>
      <c r="I132" s="176"/>
      <c r="J132" s="176"/>
      <c r="K132" s="176"/>
      <c r="L132" s="176"/>
      <c r="N132" s="168"/>
      <c r="O132" s="168"/>
      <c r="P132" s="168"/>
      <c r="Q132" s="168"/>
      <c r="R132" s="168"/>
      <c r="S132" s="168"/>
      <c r="T132" s="168"/>
      <c r="U132" s="168"/>
    </row>
    <row r="133" spans="1:21" s="167" customFormat="1" ht="22.5" customHeight="1" x14ac:dyDescent="0.15">
      <c r="A133" s="176"/>
      <c r="B133" s="176"/>
      <c r="C133" s="176"/>
      <c r="D133" s="176"/>
      <c r="E133" s="176"/>
      <c r="F133" s="176"/>
      <c r="G133" s="176"/>
      <c r="H133" s="176"/>
      <c r="I133" s="176"/>
      <c r="J133" s="176"/>
      <c r="K133" s="176"/>
      <c r="L133" s="176"/>
      <c r="N133" s="168"/>
      <c r="O133" s="168"/>
      <c r="P133" s="168"/>
      <c r="Q133" s="168"/>
      <c r="R133" s="168"/>
      <c r="S133" s="168"/>
      <c r="T133" s="168"/>
      <c r="U133" s="168"/>
    </row>
    <row r="134" spans="1:21" s="167" customFormat="1" ht="30" customHeight="1" x14ac:dyDescent="0.15">
      <c r="A134" s="532" t="s">
        <v>306</v>
      </c>
      <c r="B134" s="532"/>
      <c r="C134" s="532"/>
      <c r="D134" s="532"/>
      <c r="E134" s="532"/>
      <c r="F134" s="532"/>
      <c r="G134" s="532"/>
      <c r="H134" s="532"/>
      <c r="I134" s="532"/>
      <c r="J134" s="532"/>
      <c r="K134" s="532"/>
      <c r="L134" s="532"/>
      <c r="N134" s="168"/>
      <c r="O134" s="168"/>
      <c r="P134" s="168"/>
      <c r="Q134" s="168"/>
      <c r="R134" s="168"/>
      <c r="S134" s="168"/>
      <c r="T134" s="168"/>
      <c r="U134" s="168"/>
    </row>
    <row r="135" spans="1:21" s="167" customFormat="1" ht="33.75" customHeight="1" x14ac:dyDescent="0.15">
      <c r="A135" s="129" t="s">
        <v>127</v>
      </c>
      <c r="B135" s="552" t="s">
        <v>323</v>
      </c>
      <c r="C135" s="547"/>
      <c r="D135" s="547"/>
      <c r="E135" s="547"/>
      <c r="F135" s="553"/>
      <c r="G135" s="552" t="s">
        <v>322</v>
      </c>
      <c r="H135" s="547"/>
      <c r="I135" s="547"/>
      <c r="J135" s="547"/>
      <c r="K135" s="547"/>
      <c r="L135" s="553"/>
      <c r="N135" s="168"/>
      <c r="O135" s="168"/>
      <c r="P135" s="168"/>
      <c r="Q135" s="168"/>
      <c r="R135" s="168"/>
      <c r="S135" s="168"/>
      <c r="T135" s="168"/>
      <c r="U135" s="168"/>
    </row>
    <row r="136" spans="1:21" s="167" customFormat="1" ht="22.5" customHeight="1" x14ac:dyDescent="0.15">
      <c r="A136" s="538" t="s">
        <v>278</v>
      </c>
      <c r="B136" s="533" t="s">
        <v>279</v>
      </c>
      <c r="C136" s="533"/>
      <c r="D136" s="533"/>
      <c r="E136" s="533"/>
      <c r="F136" s="533"/>
      <c r="G136" s="533" t="s">
        <v>280</v>
      </c>
      <c r="H136" s="533"/>
      <c r="I136" s="533"/>
      <c r="J136" s="533"/>
      <c r="K136" s="533"/>
      <c r="L136" s="533"/>
      <c r="N136" s="168"/>
      <c r="O136" s="168"/>
      <c r="P136" s="168"/>
      <c r="Q136" s="168"/>
      <c r="R136" s="168"/>
      <c r="S136" s="168"/>
      <c r="T136" s="168"/>
      <c r="U136" s="168"/>
    </row>
    <row r="137" spans="1:21" s="167" customFormat="1" ht="22.5" customHeight="1" x14ac:dyDescent="0.15">
      <c r="A137" s="539"/>
      <c r="B137" s="540" t="s">
        <v>340</v>
      </c>
      <c r="C137" s="541"/>
      <c r="D137" s="541"/>
      <c r="E137" s="541"/>
      <c r="F137" s="542"/>
      <c r="G137" s="546" t="s">
        <v>341</v>
      </c>
      <c r="H137" s="547"/>
      <c r="I137" s="547"/>
      <c r="J137" s="547"/>
      <c r="K137" s="541"/>
      <c r="L137" s="542"/>
      <c r="N137" s="168"/>
      <c r="O137" s="168"/>
      <c r="P137" s="168"/>
      <c r="Q137" s="168"/>
      <c r="R137" s="168"/>
      <c r="S137" s="168"/>
      <c r="T137" s="168"/>
      <c r="U137" s="168"/>
    </row>
    <row r="138" spans="1:21" s="167" customFormat="1" ht="22.5" customHeight="1" x14ac:dyDescent="0.15">
      <c r="A138" s="519"/>
      <c r="B138" s="543"/>
      <c r="C138" s="544"/>
      <c r="D138" s="544"/>
      <c r="E138" s="544"/>
      <c r="F138" s="545"/>
      <c r="G138" s="546" t="s">
        <v>342</v>
      </c>
      <c r="H138" s="547"/>
      <c r="I138" s="547"/>
      <c r="J138" s="547"/>
      <c r="K138" s="177" t="s">
        <v>343</v>
      </c>
      <c r="L138" s="177" t="s">
        <v>355</v>
      </c>
      <c r="N138" s="168"/>
      <c r="O138" s="168"/>
      <c r="P138" s="168"/>
      <c r="Q138" s="168"/>
      <c r="R138" s="168"/>
      <c r="S138" s="168"/>
      <c r="T138" s="168"/>
      <c r="U138" s="168"/>
    </row>
    <row r="139" spans="1:21" ht="22.5" customHeight="1" x14ac:dyDescent="0.15">
      <c r="A139" s="519" t="s">
        <v>243</v>
      </c>
      <c r="B139" s="534" t="s">
        <v>246</v>
      </c>
      <c r="C139" s="535"/>
      <c r="D139" s="535"/>
      <c r="E139" s="535"/>
      <c r="F139" s="535"/>
      <c r="G139" s="535"/>
      <c r="H139" s="535"/>
      <c r="I139" s="535"/>
      <c r="J139" s="535"/>
      <c r="K139" s="536"/>
      <c r="L139" s="537"/>
    </row>
    <row r="140" spans="1:21" ht="22.5" customHeight="1" x14ac:dyDescent="0.15">
      <c r="A140" s="220"/>
      <c r="B140" s="498" t="s">
        <v>247</v>
      </c>
      <c r="C140" s="499"/>
      <c r="D140" s="499"/>
      <c r="E140" s="499"/>
      <c r="F140" s="499"/>
      <c r="G140" s="499"/>
      <c r="H140" s="499"/>
      <c r="I140" s="499"/>
      <c r="J140" s="499"/>
      <c r="K140" s="499"/>
      <c r="L140" s="500"/>
    </row>
    <row r="141" spans="1:21" ht="22.5" customHeight="1" x14ac:dyDescent="0.15">
      <c r="A141" s="220"/>
      <c r="B141" s="501" t="s">
        <v>248</v>
      </c>
      <c r="C141" s="502"/>
      <c r="D141" s="502"/>
      <c r="E141" s="502"/>
      <c r="F141" s="502"/>
      <c r="G141" s="502"/>
      <c r="H141" s="502"/>
      <c r="I141" s="502"/>
      <c r="J141" s="502"/>
      <c r="K141" s="502"/>
      <c r="L141" s="503"/>
    </row>
  </sheetData>
  <sheetProtection algorithmName="SHA-512" hashValue="EIYYanCdUanKUGa2q4QlWKT0XKgBuQXUYA445BWEIvGuqozF7A3soY0C7oedEMhIGKi8gltDzXA17+9Zouj1yA==" saltValue="A+/drSl0W5dn5h2bDvIPOg==" spinCount="100000" sheet="1" selectLockedCells="1"/>
  <mergeCells count="150">
    <mergeCell ref="H93:I93"/>
    <mergeCell ref="B94:D94"/>
    <mergeCell ref="B95:D95"/>
    <mergeCell ref="B96:D96"/>
    <mergeCell ref="E94:G94"/>
    <mergeCell ref="E95:G95"/>
    <mergeCell ref="E96:G96"/>
    <mergeCell ref="H96:I96"/>
    <mergeCell ref="H95:I95"/>
    <mergeCell ref="H94:I94"/>
    <mergeCell ref="B74:D74"/>
    <mergeCell ref="B75:D75"/>
    <mergeCell ref="B76:D76"/>
    <mergeCell ref="B77:D77"/>
    <mergeCell ref="B78:D78"/>
    <mergeCell ref="B79:D79"/>
    <mergeCell ref="B82:D82"/>
    <mergeCell ref="B93:D93"/>
    <mergeCell ref="E93:G93"/>
    <mergeCell ref="E76:G76"/>
    <mergeCell ref="E77:G77"/>
    <mergeCell ref="E78:G78"/>
    <mergeCell ref="H73:L73"/>
    <mergeCell ref="H74:L74"/>
    <mergeCell ref="H75:L75"/>
    <mergeCell ref="H76:L76"/>
    <mergeCell ref="H77:L77"/>
    <mergeCell ref="H78:L78"/>
    <mergeCell ref="B19:J19"/>
    <mergeCell ref="B20:J20"/>
    <mergeCell ref="B21:J21"/>
    <mergeCell ref="B22:J22"/>
    <mergeCell ref="B56:J56"/>
    <mergeCell ref="B57:J57"/>
    <mergeCell ref="B58:J58"/>
    <mergeCell ref="B47:J47"/>
    <mergeCell ref="A64:K64"/>
    <mergeCell ref="C65:L65"/>
    <mergeCell ref="B48:J48"/>
    <mergeCell ref="B72:D72"/>
    <mergeCell ref="E72:G72"/>
    <mergeCell ref="H72:L72"/>
    <mergeCell ref="B73:D73"/>
    <mergeCell ref="E73:G73"/>
    <mergeCell ref="E74:G74"/>
    <mergeCell ref="E75:G75"/>
    <mergeCell ref="B6:C6"/>
    <mergeCell ref="B23:J23"/>
    <mergeCell ref="B24:J24"/>
    <mergeCell ref="B29:J29"/>
    <mergeCell ref="B30:J30"/>
    <mergeCell ref="B43:J43"/>
    <mergeCell ref="B44:J44"/>
    <mergeCell ref="B45:J45"/>
    <mergeCell ref="B46:J46"/>
    <mergeCell ref="B31:J31"/>
    <mergeCell ref="B32:J32"/>
    <mergeCell ref="B33:J33"/>
    <mergeCell ref="B34:J34"/>
    <mergeCell ref="B25:J25"/>
    <mergeCell ref="B26:J26"/>
    <mergeCell ref="B27:J27"/>
    <mergeCell ref="B28:J28"/>
    <mergeCell ref="A3:E3"/>
    <mergeCell ref="I102:J102"/>
    <mergeCell ref="B102:H102"/>
    <mergeCell ref="I104:J104"/>
    <mergeCell ref="B104:H104"/>
    <mergeCell ref="B103:H103"/>
    <mergeCell ref="I103:J103"/>
    <mergeCell ref="A10:A13"/>
    <mergeCell ref="B10:L10"/>
    <mergeCell ref="B11:L13"/>
    <mergeCell ref="B59:J59"/>
    <mergeCell ref="B60:J60"/>
    <mergeCell ref="B61:J61"/>
    <mergeCell ref="B62:J62"/>
    <mergeCell ref="A63:J63"/>
    <mergeCell ref="B53:J53"/>
    <mergeCell ref="B54:J54"/>
    <mergeCell ref="B55:J55"/>
    <mergeCell ref="B49:J49"/>
    <mergeCell ref="B50:J50"/>
    <mergeCell ref="B51:J51"/>
    <mergeCell ref="B52:J52"/>
    <mergeCell ref="A35:L35"/>
    <mergeCell ref="B42:J42"/>
    <mergeCell ref="H87:L87"/>
    <mergeCell ref="H86:L86"/>
    <mergeCell ref="H85:L85"/>
    <mergeCell ref="H82:L82"/>
    <mergeCell ref="H79:L79"/>
    <mergeCell ref="E87:G87"/>
    <mergeCell ref="E86:G86"/>
    <mergeCell ref="E85:G85"/>
    <mergeCell ref="E82:G82"/>
    <mergeCell ref="E79:G79"/>
    <mergeCell ref="A83:L83"/>
    <mergeCell ref="A87:D87"/>
    <mergeCell ref="B85:D85"/>
    <mergeCell ref="B86:D86"/>
    <mergeCell ref="B84:D84"/>
    <mergeCell ref="E84:G84"/>
    <mergeCell ref="H84:L84"/>
    <mergeCell ref="B80:D80"/>
    <mergeCell ref="B81:D81"/>
    <mergeCell ref="E80:G80"/>
    <mergeCell ref="H80:L80"/>
    <mergeCell ref="E81:G81"/>
    <mergeCell ref="H81:L81"/>
    <mergeCell ref="B135:F135"/>
    <mergeCell ref="G135:L135"/>
    <mergeCell ref="A116:L116"/>
    <mergeCell ref="E97:G97"/>
    <mergeCell ref="E98:G98"/>
    <mergeCell ref="A98:D98"/>
    <mergeCell ref="A109:L109"/>
    <mergeCell ref="K102:L104"/>
    <mergeCell ref="A115:L115"/>
    <mergeCell ref="A117:L117"/>
    <mergeCell ref="B124:L124"/>
    <mergeCell ref="A118:L118"/>
    <mergeCell ref="B127:H127"/>
    <mergeCell ref="B128:E128"/>
    <mergeCell ref="F128:H128"/>
    <mergeCell ref="A119:L119"/>
    <mergeCell ref="A4:L4"/>
    <mergeCell ref="B140:L140"/>
    <mergeCell ref="B141:L141"/>
    <mergeCell ref="A122:L122"/>
    <mergeCell ref="A125:A131"/>
    <mergeCell ref="B123:L123"/>
    <mergeCell ref="I125:L125"/>
    <mergeCell ref="B125:H125"/>
    <mergeCell ref="B126:H126"/>
    <mergeCell ref="B130:H130"/>
    <mergeCell ref="A139:A141"/>
    <mergeCell ref="B131:H131"/>
    <mergeCell ref="I126:L131"/>
    <mergeCell ref="B129:H129"/>
    <mergeCell ref="A134:L134"/>
    <mergeCell ref="G136:L136"/>
    <mergeCell ref="B139:L139"/>
    <mergeCell ref="B136:F136"/>
    <mergeCell ref="A136:A138"/>
    <mergeCell ref="B137:F138"/>
    <mergeCell ref="G137:L137"/>
    <mergeCell ref="G138:J138"/>
    <mergeCell ref="A114:L114"/>
    <mergeCell ref="A112:L112"/>
  </mergeCells>
  <phoneticPr fontId="3"/>
  <conditionalFormatting sqref="B65:L65">
    <cfRule type="expression" dxfId="0" priority="1">
      <formula>$B$65="NG"</formula>
    </cfRule>
  </conditionalFormatting>
  <dataValidations count="8">
    <dataValidation type="custom" allowBlank="1" showInputMessage="1" showErrorMessage="1" errorTitle="補助金額の決算額エラー" error="補助金額の決算額は、予算額と同額以下で入力してください。" sqref="E94:G94" xr:uid="{77329485-20F0-4D37-9AC6-9065C96F1C09}">
      <formula1>B94&gt;=E94</formula1>
    </dataValidation>
    <dataValidation type="whole" operator="lessThanOrEqual" allowBlank="1" showInputMessage="1" showErrorMessage="1" errorTitle="提出日のエラー" error="４月１日を過ぎて実績報告する場合は、「３月３１日」と入力してください。" promptTitle="提出日について" prompt="4月1日を過ぎて４月１日を過ぎて実績報告する場合は、「３月３１日」と入力してください。" sqref="B7" xr:uid="{1B19DF3D-309C-4BEF-8FE1-46AF3B92BFCB}">
      <formula1>3</formula1>
    </dataValidation>
    <dataValidation allowBlank="1" showInputMessage="1" showErrorMessage="1" promptTitle="人数を入力" prompt="　" sqref="L22:L34" xr:uid="{13DDC4CF-C00B-488E-9EA1-87C30929CC4C}"/>
    <dataValidation allowBlank="1" showInputMessage="1" showErrorMessage="1" promptTitle="世帯数を入力" prompt="　" sqref="L45:L62" xr:uid="{82D36A31-D7EF-4AC1-97BC-CC35397D82BE}"/>
    <dataValidation type="custom" operator="equal" allowBlank="1" showInputMessage="1" showErrorMessage="1" error="編集はできません。" sqref="B128:E128" xr:uid="{9DBBAF54-66F6-4C13-AC36-D56F2C39EA98}">
      <formula1>B128="様式第１０号"</formula1>
    </dataValidation>
    <dataValidation type="custom" allowBlank="1" showInputMessage="1" showErrorMessage="1" error="編集はできません。" sqref="F128:H128" xr:uid="{71583B71-A625-4DAD-B96D-A2E2BD1E45DE}">
      <formula1>F128="記入例"</formula1>
    </dataValidation>
    <dataValidation type="custom" allowBlank="1" showInputMessage="1" showErrorMessage="1" error="編集できません。" sqref="K138" xr:uid="{FADC0186-01A5-417C-9828-5970A8B07696}">
      <formula1>K138="様式第１０号"</formula1>
    </dataValidation>
    <dataValidation type="custom" allowBlank="1" showInputMessage="1" showErrorMessage="1" error="編集できません。" sqref="L138" xr:uid="{08959E54-4715-4FAC-A5A3-33730EEE91AA}">
      <formula1>L138="記入例"</formula1>
    </dataValidation>
  </dataValidations>
  <hyperlinks>
    <hyperlink ref="B124:L124" r:id="rId1" display="https://logoform.jp/form/GdUU/917466" xr:uid="{54B3B2A3-7FC1-4623-BD96-B89A0141C13E}"/>
    <hyperlink ref="B128:E128" r:id="rId2" display="様式第１０号" xr:uid="{65EF2B83-4026-4AD5-B7B5-BC700CD36AE0}"/>
    <hyperlink ref="K138" r:id="rId3" xr:uid="{122ABDA7-3F24-4092-9F18-3A73FEAA9029}"/>
    <hyperlink ref="L138" r:id="rId4" xr:uid="{D7007387-83EE-4D5B-90E2-AF179122C847}"/>
    <hyperlink ref="F128:H128" r:id="rId5" display="記入例" xr:uid="{82DD8C52-47A9-4140-B202-8E2677E5E0B5}"/>
  </hyperlinks>
  <printOptions horizontalCentered="1"/>
  <pageMargins left="0.70866141732283472" right="0.70866141732283472" top="0.74803149606299213" bottom="0.74803149606299213" header="0.31496062992125984" footer="0.31496062992125984"/>
  <pageSetup paperSize="9" scale="75" orientation="portrait" r:id="rId6"/>
  <rowBreaks count="4" manualBreakCount="4">
    <brk id="37" max="11" man="1"/>
    <brk id="82" max="11" man="1"/>
    <brk id="106" max="11" man="1"/>
    <brk id="141" max="11" man="1"/>
  </rowBreaks>
  <drawing r:id="rId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AFC9D-342F-47A1-A075-7E7BFAD1317D}">
  <sheetPr>
    <tabColor rgb="FF00B0F0"/>
  </sheetPr>
  <dimension ref="A1:O43"/>
  <sheetViews>
    <sheetView showGridLines="0" view="pageBreakPreview" zoomScaleNormal="100" zoomScaleSheetLayoutView="100" workbookViewId="0"/>
  </sheetViews>
  <sheetFormatPr defaultColWidth="5.36328125" defaultRowHeight="18" customHeight="1" x14ac:dyDescent="0.15"/>
  <cols>
    <col min="1" max="1" width="2.90625" style="1" customWidth="1"/>
    <col min="2" max="2" width="4.7265625" style="1" customWidth="1"/>
    <col min="3" max="15" width="3.81640625" style="1" customWidth="1"/>
    <col min="16" max="16384" width="5.36328125" style="1"/>
  </cols>
  <sheetData>
    <row r="1" spans="1:15" ht="18" customHeight="1" x14ac:dyDescent="0.15">
      <c r="A1" s="1" t="s">
        <v>187</v>
      </c>
    </row>
    <row r="3" spans="1:15" ht="18" customHeight="1" x14ac:dyDescent="0.15">
      <c r="K3" s="350" t="str">
        <f>IF(【実績報告】入力!$D$6=0,"令和　　年　　月　　日",DBCS(CONCATENATE("令和",【実績報告】入力!$D$6+1,"年",IF(【実績報告】入力!$B$7=0,"　　",【実績報告】入力!$B$7),"月",IF(【実績報告】入力!$D$7=0,"　　",【実績報告】入力!$D$7),"日")))</f>
        <v>令和　　年　　月　　日</v>
      </c>
      <c r="L3" s="350"/>
      <c r="M3" s="350"/>
      <c r="N3" s="350"/>
      <c r="O3" s="350"/>
    </row>
    <row r="4" spans="1:15" ht="18" customHeight="1" x14ac:dyDescent="0.15">
      <c r="A4" s="1" t="s">
        <v>1</v>
      </c>
    </row>
    <row r="5" spans="1:15" ht="30.75" customHeight="1" x14ac:dyDescent="0.15">
      <c r="I5" s="624" t="s">
        <v>15</v>
      </c>
      <c r="J5" s="624"/>
      <c r="K5" s="362" t="str">
        <f>IF(【交付申請】入力!$B$13=0,"",【交付申請】入力!$B$13)</f>
        <v/>
      </c>
      <c r="L5" s="362"/>
      <c r="M5" s="362"/>
      <c r="N5" s="362"/>
      <c r="O5" s="362"/>
    </row>
    <row r="6" spans="1:15" s="119" customFormat="1" ht="30.75" customHeight="1" x14ac:dyDescent="0.15">
      <c r="I6" s="624" t="s">
        <v>273</v>
      </c>
      <c r="J6" s="624"/>
      <c r="K6" s="362" t="str">
        <f>IF(【交付申請】入力!$B$11=0,"",【交付申請】入力!$B$11)</f>
        <v/>
      </c>
      <c r="L6" s="362"/>
      <c r="M6" s="362"/>
      <c r="N6" s="362"/>
      <c r="O6" s="362"/>
    </row>
    <row r="7" spans="1:15" s="120" customFormat="1" ht="30.75" customHeight="1" x14ac:dyDescent="0.15">
      <c r="I7" s="624" t="s">
        <v>2</v>
      </c>
      <c r="J7" s="624"/>
      <c r="K7" s="362" t="str">
        <f>IF(【交付申請】入力!$B$12=0,"",【交付申請】入力!$B$12)</f>
        <v/>
      </c>
      <c r="L7" s="362"/>
      <c r="M7" s="362"/>
      <c r="N7" s="362"/>
      <c r="O7" s="362"/>
    </row>
    <row r="9" spans="1:15" ht="18" customHeight="1" x14ac:dyDescent="0.15">
      <c r="A9" s="342" t="s">
        <v>201</v>
      </c>
      <c r="B9" s="342"/>
      <c r="C9" s="342"/>
      <c r="D9" s="342"/>
      <c r="E9" s="342"/>
      <c r="F9" s="342"/>
      <c r="G9" s="342"/>
      <c r="H9" s="342"/>
      <c r="I9" s="342"/>
      <c r="J9" s="342"/>
      <c r="K9" s="342"/>
      <c r="L9" s="342"/>
      <c r="M9" s="342"/>
      <c r="N9" s="342"/>
      <c r="O9" s="342"/>
    </row>
    <row r="10" spans="1:15" ht="18" customHeight="1" x14ac:dyDescent="0.15">
      <c r="A10" s="60"/>
      <c r="B10" s="60"/>
      <c r="C10" s="60"/>
      <c r="D10" s="60"/>
      <c r="E10" s="60"/>
      <c r="F10" s="60"/>
      <c r="G10" s="60"/>
      <c r="H10" s="60"/>
      <c r="I10" s="60"/>
      <c r="J10" s="60"/>
      <c r="K10" s="60"/>
      <c r="L10" s="60"/>
      <c r="M10" s="60"/>
      <c r="N10" s="60"/>
    </row>
    <row r="12" spans="1:15" ht="18" customHeight="1" x14ac:dyDescent="0.15">
      <c r="A12" s="359" t="s">
        <v>202</v>
      </c>
      <c r="B12" s="359"/>
      <c r="C12" s="359"/>
      <c r="D12" s="359"/>
      <c r="E12" s="359"/>
      <c r="F12" s="359"/>
      <c r="G12" s="359"/>
      <c r="H12" s="359"/>
      <c r="I12" s="359"/>
      <c r="J12" s="359"/>
      <c r="K12" s="359"/>
      <c r="L12" s="359"/>
      <c r="M12" s="359"/>
      <c r="N12" s="359"/>
      <c r="O12" s="359"/>
    </row>
    <row r="13" spans="1:15" ht="18" customHeight="1" x14ac:dyDescent="0.15">
      <c r="A13" s="359"/>
      <c r="B13" s="359"/>
      <c r="C13" s="359"/>
      <c r="D13" s="359"/>
      <c r="E13" s="359"/>
      <c r="F13" s="359"/>
      <c r="G13" s="359"/>
      <c r="H13" s="359"/>
      <c r="I13" s="359"/>
      <c r="J13" s="359"/>
      <c r="K13" s="359"/>
      <c r="L13" s="359"/>
      <c r="M13" s="359"/>
      <c r="N13" s="359"/>
      <c r="O13" s="359"/>
    </row>
    <row r="14" spans="1:15" ht="16.5" customHeight="1" x14ac:dyDescent="0.15">
      <c r="A14" s="61"/>
      <c r="B14" s="61"/>
      <c r="C14" s="61"/>
      <c r="D14" s="61"/>
      <c r="E14" s="61"/>
      <c r="F14" s="61"/>
      <c r="G14" s="61"/>
      <c r="H14" s="61"/>
      <c r="I14" s="61"/>
      <c r="J14" s="61"/>
      <c r="K14" s="61"/>
      <c r="L14" s="61"/>
      <c r="M14" s="61"/>
      <c r="N14" s="61"/>
    </row>
    <row r="15" spans="1:15" ht="16.5" customHeight="1" x14ac:dyDescent="0.15"/>
    <row r="16" spans="1:15" ht="18" customHeight="1" x14ac:dyDescent="0.15">
      <c r="A16" s="342" t="s">
        <v>4</v>
      </c>
      <c r="B16" s="342"/>
      <c r="C16" s="342"/>
      <c r="D16" s="342"/>
      <c r="E16" s="342"/>
      <c r="F16" s="342"/>
      <c r="G16" s="342"/>
      <c r="H16" s="342"/>
      <c r="I16" s="342"/>
      <c r="J16" s="342"/>
      <c r="K16" s="342"/>
      <c r="L16" s="342"/>
      <c r="M16" s="342"/>
      <c r="N16" s="342"/>
    </row>
    <row r="17" spans="1:15" ht="16.5" customHeight="1" x14ac:dyDescent="0.15">
      <c r="A17" s="60"/>
      <c r="B17" s="60"/>
      <c r="C17" s="60"/>
      <c r="D17" s="60"/>
      <c r="E17" s="60"/>
      <c r="F17" s="60"/>
      <c r="G17" s="60"/>
      <c r="H17" s="60"/>
      <c r="I17" s="60"/>
      <c r="J17" s="60"/>
      <c r="K17" s="60"/>
      <c r="L17" s="60"/>
      <c r="M17" s="60"/>
      <c r="N17" s="60"/>
    </row>
    <row r="18" spans="1:15" ht="16.5" customHeight="1" x14ac:dyDescent="0.15"/>
    <row r="19" spans="1:15" ht="18" customHeight="1" x14ac:dyDescent="0.15">
      <c r="A19" s="108" t="str">
        <f>DBCS(1)</f>
        <v>１</v>
      </c>
      <c r="B19" s="621" t="s">
        <v>256</v>
      </c>
      <c r="C19" s="621"/>
      <c r="D19" s="621"/>
      <c r="E19" s="5"/>
      <c r="F19" s="5"/>
      <c r="G19" s="349" t="s">
        <v>5</v>
      </c>
      <c r="H19" s="349"/>
      <c r="I19" s="349"/>
      <c r="J19" s="349"/>
      <c r="K19" s="349"/>
      <c r="L19" s="349"/>
      <c r="M19" s="349"/>
      <c r="N19" s="349"/>
      <c r="O19" s="349"/>
    </row>
    <row r="20" spans="1:15" ht="18" customHeight="1" x14ac:dyDescent="0.15">
      <c r="A20" s="108"/>
      <c r="B20" s="122"/>
      <c r="C20" s="122"/>
      <c r="D20" s="122"/>
      <c r="E20" s="59"/>
      <c r="F20" s="59"/>
      <c r="G20" s="59"/>
      <c r="H20" s="59"/>
      <c r="I20" s="59"/>
      <c r="J20" s="59"/>
      <c r="K20" s="59"/>
      <c r="L20" s="59"/>
    </row>
    <row r="21" spans="1:15" ht="18" customHeight="1" x14ac:dyDescent="0.15">
      <c r="A21" s="108"/>
      <c r="B21" s="122"/>
      <c r="C21" s="122"/>
      <c r="D21" s="122"/>
    </row>
    <row r="22" spans="1:15" ht="18" customHeight="1" x14ac:dyDescent="0.15">
      <c r="A22" s="108" t="str">
        <f>DBCS(2)</f>
        <v>２</v>
      </c>
      <c r="B22" s="621" t="s">
        <v>274</v>
      </c>
      <c r="C22" s="621"/>
      <c r="D22" s="621"/>
      <c r="E22" s="5"/>
      <c r="F22" s="5"/>
      <c r="G22" s="5" t="s">
        <v>6</v>
      </c>
      <c r="H22" s="343" t="str">
        <f>IF(【実績報告】入力!B103=0,"",【実績報告】入力!B103)</f>
        <v/>
      </c>
      <c r="I22" s="343"/>
      <c r="J22" s="343"/>
      <c r="K22" s="343"/>
      <c r="L22" s="1" t="s">
        <v>7</v>
      </c>
      <c r="M22" s="5"/>
    </row>
    <row r="23" spans="1:15" ht="18" customHeight="1" x14ac:dyDescent="0.15">
      <c r="A23" s="108"/>
      <c r="B23" s="122"/>
      <c r="C23" s="122"/>
      <c r="D23" s="122"/>
      <c r="E23" s="59"/>
      <c r="F23" s="59"/>
      <c r="G23" s="59"/>
      <c r="H23" s="5"/>
      <c r="I23" s="62"/>
      <c r="J23" s="60"/>
      <c r="K23" s="5"/>
      <c r="L23" s="5"/>
    </row>
    <row r="24" spans="1:15" ht="18" customHeight="1" x14ac:dyDescent="0.15">
      <c r="A24" s="108"/>
      <c r="B24" s="122"/>
      <c r="C24" s="122"/>
      <c r="D24" s="122"/>
    </row>
    <row r="25" spans="1:15" ht="18" customHeight="1" x14ac:dyDescent="0.15">
      <c r="A25" s="108" t="str">
        <f>DBCS(3)</f>
        <v>３</v>
      </c>
      <c r="B25" s="621" t="s">
        <v>275</v>
      </c>
      <c r="C25" s="621"/>
      <c r="D25" s="621"/>
      <c r="E25" s="5"/>
      <c r="F25" s="5"/>
      <c r="G25" s="378" t="str">
        <f>CONCATENATE("令和",IF(【実績報告】入力!D6=0,"　　",DBCS(【実績報告】入力!D6)),"年　４月　１日")</f>
        <v>令和　　年　４月　１日</v>
      </c>
      <c r="H25" s="378"/>
      <c r="I25" s="378"/>
      <c r="J25" s="378"/>
      <c r="K25" s="378"/>
      <c r="L25" s="5"/>
      <c r="M25" s="5"/>
      <c r="N25" s="5"/>
    </row>
    <row r="26" spans="1:15" ht="18" customHeight="1" x14ac:dyDescent="0.15">
      <c r="A26" s="108"/>
      <c r="B26" s="122"/>
      <c r="C26" s="122"/>
      <c r="D26" s="122"/>
      <c r="E26" s="59"/>
      <c r="F26" s="59"/>
      <c r="G26" s="59"/>
      <c r="H26" s="59"/>
      <c r="I26" s="59"/>
      <c r="J26" s="59"/>
      <c r="K26" s="59"/>
      <c r="L26" s="59"/>
    </row>
    <row r="27" spans="1:15" ht="18" customHeight="1" x14ac:dyDescent="0.15">
      <c r="A27" s="108" t="str">
        <f>DBCS(4)</f>
        <v>４</v>
      </c>
      <c r="B27" s="621" t="s">
        <v>276</v>
      </c>
      <c r="C27" s="621"/>
      <c r="D27" s="621"/>
      <c r="E27" s="5"/>
      <c r="F27" s="5"/>
      <c r="G27" s="378" t="str">
        <f>CONCATENATE("令和",IF(【実績報告】入力!D6=0,"　　",DBCS(【実績報告】入力!D6+1)&amp;"年"),IF(【実績報告】入力!D6=0,"年　　月",IF(【実績報告】入力!B7="","　　月","　"&amp;DBCS(【実績報告】入力!B7&amp;"月"))),IF(【実績報告】入力!D6=0,"　　日",IF(【実績報告】入力!D7="","　　日",【実績報告】入力!D8&amp;DBCS(【実績報告】入力!D7&amp;"日"))))</f>
        <v>令和　　年　　月　　日</v>
      </c>
      <c r="H27" s="378"/>
      <c r="I27" s="378"/>
      <c r="J27" s="378"/>
      <c r="K27" s="378"/>
    </row>
    <row r="28" spans="1:15" ht="18" customHeight="1" x14ac:dyDescent="0.15">
      <c r="A28" s="108"/>
      <c r="B28" s="5"/>
      <c r="C28" s="5"/>
      <c r="D28" s="5"/>
      <c r="E28" s="5"/>
      <c r="F28" s="5"/>
      <c r="G28" s="5"/>
      <c r="H28" s="5"/>
      <c r="I28" s="5"/>
      <c r="J28" s="5"/>
      <c r="K28" s="5"/>
      <c r="L28" s="5"/>
    </row>
    <row r="29" spans="1:15" ht="18" customHeight="1" x14ac:dyDescent="0.15">
      <c r="A29" s="108" t="str">
        <f>DBCS(5)</f>
        <v>５</v>
      </c>
      <c r="B29" s="1" t="s">
        <v>260</v>
      </c>
      <c r="O29" s="65" t="s">
        <v>63</v>
      </c>
    </row>
    <row r="30" spans="1:15" ht="18" customHeight="1" x14ac:dyDescent="0.15">
      <c r="A30" s="341" t="s">
        <v>209</v>
      </c>
      <c r="B30" s="341"/>
      <c r="C30" s="341" t="s">
        <v>10</v>
      </c>
      <c r="D30" s="341"/>
      <c r="E30" s="622" t="s">
        <v>11</v>
      </c>
      <c r="F30" s="622"/>
      <c r="G30" s="622"/>
      <c r="H30" s="622"/>
      <c r="I30" s="622"/>
      <c r="J30" s="622"/>
      <c r="K30" s="622"/>
      <c r="L30" s="622"/>
      <c r="M30" s="339" t="s">
        <v>12</v>
      </c>
      <c r="N30" s="339"/>
      <c r="O30" s="339"/>
    </row>
    <row r="31" spans="1:15" ht="18" customHeight="1" x14ac:dyDescent="0.15">
      <c r="A31" s="341"/>
      <c r="B31" s="341"/>
      <c r="C31" s="341"/>
      <c r="D31" s="341"/>
      <c r="E31" s="341" t="s">
        <v>13</v>
      </c>
      <c r="F31" s="341"/>
      <c r="G31" s="379" t="s">
        <v>14</v>
      </c>
      <c r="H31" s="379"/>
      <c r="I31" s="341"/>
      <c r="J31" s="341"/>
      <c r="K31" s="341"/>
      <c r="L31" s="341"/>
      <c r="M31" s="339"/>
      <c r="N31" s="339"/>
      <c r="O31" s="339"/>
    </row>
    <row r="32" spans="1:15" ht="18" customHeight="1" x14ac:dyDescent="0.15">
      <c r="A32" s="340" t="s">
        <v>210</v>
      </c>
      <c r="B32" s="340"/>
      <c r="C32" s="340" t="str">
        <f>【交付申請】入力!B88</f>
        <v/>
      </c>
      <c r="D32" s="341"/>
      <c r="E32" s="340" t="str">
        <f>【交付申請】入力!B86</f>
        <v/>
      </c>
      <c r="F32" s="341"/>
      <c r="G32" s="340">
        <f>IF(【交付申請】入力!B87=0,"",【交付申請】入力!B87)</f>
        <v>1000</v>
      </c>
      <c r="H32" s="341"/>
      <c r="I32" s="341"/>
      <c r="J32" s="341"/>
      <c r="K32" s="341"/>
      <c r="L32" s="341"/>
      <c r="M32" s="341"/>
      <c r="N32" s="341"/>
      <c r="O32" s="341"/>
    </row>
    <row r="33" spans="1:15" ht="18" customHeight="1" x14ac:dyDescent="0.15">
      <c r="A33" s="340"/>
      <c r="B33" s="340"/>
      <c r="C33" s="341"/>
      <c r="D33" s="341"/>
      <c r="E33" s="341"/>
      <c r="F33" s="341"/>
      <c r="G33" s="341"/>
      <c r="H33" s="341"/>
      <c r="I33" s="341"/>
      <c r="J33" s="341"/>
      <c r="K33" s="341"/>
      <c r="L33" s="341"/>
      <c r="M33" s="341"/>
      <c r="N33" s="341"/>
      <c r="O33" s="341"/>
    </row>
    <row r="34" spans="1:15" ht="18" customHeight="1" x14ac:dyDescent="0.15">
      <c r="A34" s="340"/>
      <c r="B34" s="340"/>
      <c r="C34" s="341"/>
      <c r="D34" s="341"/>
      <c r="E34" s="341"/>
      <c r="F34" s="341"/>
      <c r="G34" s="341"/>
      <c r="H34" s="341"/>
      <c r="I34" s="341"/>
      <c r="J34" s="341"/>
      <c r="K34" s="341"/>
      <c r="L34" s="341"/>
      <c r="M34" s="341"/>
      <c r="N34" s="341"/>
      <c r="O34" s="341"/>
    </row>
    <row r="35" spans="1:15" ht="18" customHeight="1" x14ac:dyDescent="0.15">
      <c r="A35" s="341" t="s">
        <v>211</v>
      </c>
      <c r="B35" s="341"/>
      <c r="C35" s="340" t="str">
        <f>IF(【実績報告】入力!E96=0,"",【実績報告】入力!E96)</f>
        <v/>
      </c>
      <c r="D35" s="341"/>
      <c r="E35" s="340" t="str">
        <f>IF(【実績報告】入力!E94=0,"",【実績報告】入力!E94)</f>
        <v/>
      </c>
      <c r="F35" s="341"/>
      <c r="G35" s="340" t="str">
        <f>IF(【実績報告】入力!E95=0,"",【実績報告】入力!E95)</f>
        <v/>
      </c>
      <c r="H35" s="341"/>
      <c r="I35" s="341"/>
      <c r="J35" s="341"/>
      <c r="K35" s="341"/>
      <c r="L35" s="341"/>
      <c r="M35" s="341"/>
      <c r="N35" s="341"/>
      <c r="O35" s="341"/>
    </row>
    <row r="36" spans="1:15" ht="18" customHeight="1" x14ac:dyDescent="0.15">
      <c r="A36" s="341"/>
      <c r="B36" s="341"/>
      <c r="C36" s="341"/>
      <c r="D36" s="341"/>
      <c r="E36" s="341"/>
      <c r="F36" s="341"/>
      <c r="G36" s="341"/>
      <c r="H36" s="341"/>
      <c r="I36" s="341"/>
      <c r="J36" s="341"/>
      <c r="K36" s="341"/>
      <c r="L36" s="341"/>
      <c r="M36" s="341"/>
      <c r="N36" s="341"/>
      <c r="O36" s="341"/>
    </row>
    <row r="37" spans="1:15" ht="18" customHeight="1" x14ac:dyDescent="0.15">
      <c r="A37" s="341"/>
      <c r="B37" s="341"/>
      <c r="C37" s="341"/>
      <c r="D37" s="341"/>
      <c r="E37" s="341"/>
      <c r="F37" s="341"/>
      <c r="G37" s="341"/>
      <c r="H37" s="341"/>
      <c r="I37" s="341"/>
      <c r="J37" s="341"/>
      <c r="K37" s="341"/>
      <c r="L37" s="341"/>
      <c r="M37" s="341"/>
      <c r="N37" s="341"/>
      <c r="O37" s="341"/>
    </row>
    <row r="39" spans="1:15" ht="18" customHeight="1" x14ac:dyDescent="0.15">
      <c r="A39" s="108" t="str">
        <f>DBCS(6)</f>
        <v>６</v>
      </c>
      <c r="B39" s="1" t="s">
        <v>277</v>
      </c>
    </row>
    <row r="40" spans="1:15" ht="18" customHeight="1" x14ac:dyDescent="0.15">
      <c r="A40" s="623" t="str">
        <f>IF(【実績報告】入力!B11="","",【実績報告】入力!B11)</f>
        <v/>
      </c>
      <c r="B40" s="623"/>
      <c r="C40" s="623"/>
      <c r="D40" s="623"/>
      <c r="E40" s="623"/>
      <c r="F40" s="623"/>
      <c r="G40" s="623"/>
      <c r="H40" s="623"/>
      <c r="I40" s="623"/>
      <c r="J40" s="623"/>
      <c r="K40" s="623"/>
      <c r="L40" s="623"/>
      <c r="M40" s="623"/>
      <c r="N40" s="623"/>
      <c r="O40" s="623"/>
    </row>
    <row r="41" spans="1:15" ht="18" customHeight="1" x14ac:dyDescent="0.15">
      <c r="A41" s="623"/>
      <c r="B41" s="623"/>
      <c r="C41" s="623"/>
      <c r="D41" s="623"/>
      <c r="E41" s="623"/>
      <c r="F41" s="623"/>
      <c r="G41" s="623"/>
      <c r="H41" s="623"/>
      <c r="I41" s="623"/>
      <c r="J41" s="623"/>
      <c r="K41" s="623"/>
      <c r="L41" s="623"/>
      <c r="M41" s="623"/>
      <c r="N41" s="623"/>
      <c r="O41" s="623"/>
    </row>
    <row r="42" spans="1:15" ht="18" customHeight="1" x14ac:dyDescent="0.15">
      <c r="A42" s="623"/>
      <c r="B42" s="623"/>
      <c r="C42" s="623"/>
      <c r="D42" s="623"/>
      <c r="E42" s="623"/>
      <c r="F42" s="623"/>
      <c r="G42" s="623"/>
      <c r="H42" s="623"/>
      <c r="I42" s="623"/>
      <c r="J42" s="623"/>
      <c r="K42" s="623"/>
      <c r="L42" s="623"/>
      <c r="M42" s="623"/>
      <c r="N42" s="623"/>
      <c r="O42" s="623"/>
    </row>
    <row r="43" spans="1:15" ht="18" customHeight="1" x14ac:dyDescent="0.15">
      <c r="A43" s="623"/>
      <c r="B43" s="623"/>
      <c r="C43" s="623"/>
      <c r="D43" s="623"/>
      <c r="E43" s="623"/>
      <c r="F43" s="623"/>
      <c r="G43" s="623"/>
      <c r="H43" s="623"/>
      <c r="I43" s="623"/>
      <c r="J43" s="623"/>
      <c r="K43" s="623"/>
      <c r="L43" s="623"/>
      <c r="M43" s="623"/>
      <c r="N43" s="623"/>
      <c r="O43" s="623"/>
    </row>
  </sheetData>
  <sheetProtection algorithmName="SHA-512" hashValue="nf4UlRHgtqVWoanH756tJeZoyBdA7jpY0ToXhOBkxSXpUvw3yZxe2AUjEGznqUREZMaWUOeyR4YEIIQZidenGg==" saltValue="q/d3e2cY9q7B17KmYBHLRg==" spinCount="100000" sheet="1" selectLockedCells="1"/>
  <mergeCells count="41">
    <mergeCell ref="K3:O3"/>
    <mergeCell ref="A40:O43"/>
    <mergeCell ref="H22:K22"/>
    <mergeCell ref="I5:J5"/>
    <mergeCell ref="I6:J6"/>
    <mergeCell ref="I7:J7"/>
    <mergeCell ref="K5:O5"/>
    <mergeCell ref="K6:O6"/>
    <mergeCell ref="K7:O7"/>
    <mergeCell ref="A9:O9"/>
    <mergeCell ref="G19:O19"/>
    <mergeCell ref="A12:O13"/>
    <mergeCell ref="A16:N16"/>
    <mergeCell ref="G32:H34"/>
    <mergeCell ref="G25:K25"/>
    <mergeCell ref="G27:K27"/>
    <mergeCell ref="A35:B37"/>
    <mergeCell ref="C32:D34"/>
    <mergeCell ref="C35:D37"/>
    <mergeCell ref="E32:F34"/>
    <mergeCell ref="A30:B31"/>
    <mergeCell ref="C30:D31"/>
    <mergeCell ref="E31:F31"/>
    <mergeCell ref="M30:O31"/>
    <mergeCell ref="E30:L30"/>
    <mergeCell ref="M32:O34"/>
    <mergeCell ref="M35:O37"/>
    <mergeCell ref="I32:J34"/>
    <mergeCell ref="K32:L34"/>
    <mergeCell ref="E35:F37"/>
    <mergeCell ref="G35:H37"/>
    <mergeCell ref="I35:J37"/>
    <mergeCell ref="K35:L37"/>
    <mergeCell ref="K31:L31"/>
    <mergeCell ref="G31:H31"/>
    <mergeCell ref="I31:J31"/>
    <mergeCell ref="B19:D19"/>
    <mergeCell ref="B22:D22"/>
    <mergeCell ref="B25:D25"/>
    <mergeCell ref="B27:D27"/>
    <mergeCell ref="A32:B34"/>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【交付申請】入力</vt:lpstr>
      <vt:lpstr>様式1</vt:lpstr>
      <vt:lpstr>様式2</vt:lpstr>
      <vt:lpstr>様式3</vt:lpstr>
      <vt:lpstr>様式4</vt:lpstr>
      <vt:lpstr>様式5</vt:lpstr>
      <vt:lpstr>様式6</vt:lpstr>
      <vt:lpstr>【実績報告】入力</vt:lpstr>
      <vt:lpstr>様式7</vt:lpstr>
      <vt:lpstr>様式8</vt:lpstr>
      <vt:lpstr>様式9</vt:lpstr>
      <vt:lpstr>【交付申請】入力!Print_Area</vt:lpstr>
      <vt:lpstr>【実績報告】入力!Print_Area</vt:lpstr>
      <vt:lpstr>様式1!Print_Area</vt:lpstr>
      <vt:lpstr>様式2!Print_Area</vt:lpstr>
      <vt:lpstr>様式3!Print_Area</vt:lpstr>
      <vt:lpstr>様式4!Print_Area</vt:lpstr>
      <vt:lpstr>様式5!Print_Area</vt:lpstr>
      <vt:lpstr>様式6!Print_Area</vt:lpstr>
      <vt:lpstr>様式7!Print_Area</vt:lpstr>
      <vt:lpstr>様式8!Print_Area</vt:lpstr>
      <vt:lpstr>様式9!Print_Area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2025-02-06T02:34:54Z</cp:lastPrinted>
  <dcterms:created xsi:type="dcterms:W3CDTF">2024-09-20T01:33:43Z</dcterms:created>
  <dcterms:modified xsi:type="dcterms:W3CDTF">2025-04-04T04:43:26Z</dcterms:modified>
</cp:coreProperties>
</file>